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2" activeTab="12"/>
  </bookViews>
  <sheets>
    <sheet name="декабрь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<sst xmlns="http://schemas.openxmlformats.org/spreadsheetml/2006/main" count="506" uniqueCount="90">
  <si>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</si>
  <si>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</si>
  <si>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</si>
  <si>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</si>
  <si>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</si>
  <si>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</si>
  <si>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</si>
  <si>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</si>
  <si>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</si>
  <si>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</si>
  <si>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</si>
  <si>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</si>
  <si>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</si>
  <si>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</si>
  <si>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</si>
  <si>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</si>
  <si>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</si>
  <si>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</si>
  <si>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</si>
  <si>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</si>
  <si>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</si>
  <si>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</si>
  <si>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</si>
  <si>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</si>
  <si>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</si>
  <si>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Текущее и аварийное обслуживание</t>
  </si>
  <si>
    <t>итого</t>
  </si>
  <si>
    <t>Уборка подъезда, обслуживание и уборка</t>
  </si>
  <si>
    <t>земельного участка, освещение и пр.услуги</t>
  </si>
  <si>
    <t>Всего затрачено</t>
  </si>
  <si>
    <t>Остаток</t>
  </si>
  <si>
    <t>Ленина 31</t>
  </si>
  <si>
    <t>395.0*1.39</t>
  </si>
  <si>
    <t>395.0*3.46</t>
  </si>
  <si>
    <t>ЛЕНИНА 31</t>
  </si>
  <si>
    <t>шт</t>
  </si>
  <si>
    <t>Всего затрат</t>
  </si>
  <si>
    <t>эл.слес</t>
  </si>
  <si>
    <t>содержание и обслуживание</t>
  </si>
  <si>
    <t>общего имущества</t>
  </si>
  <si>
    <t>частичнй ремонт светильников</t>
  </si>
  <si>
    <t>кап.ремонт</t>
  </si>
  <si>
    <t>395.0*6.07</t>
  </si>
  <si>
    <t>ЛОМ 60ВТ</t>
  </si>
  <si>
    <t>плотник</t>
  </si>
  <si>
    <t>1ч</t>
  </si>
  <si>
    <t>саморезы</t>
  </si>
  <si>
    <t xml:space="preserve">дата 2014г </t>
  </si>
  <si>
    <t>09,01,14</t>
  </si>
  <si>
    <t>9,01,14</t>
  </si>
  <si>
    <t>повесили аншлаг</t>
  </si>
  <si>
    <t>дюбель</t>
  </si>
  <si>
    <t>3,02,14</t>
  </si>
  <si>
    <t>ремонт ХВС</t>
  </si>
  <si>
    <t>сл.сант</t>
  </si>
  <si>
    <t>25,02,14</t>
  </si>
  <si>
    <t>работы на кровле</t>
  </si>
  <si>
    <t>снятие</t>
  </si>
  <si>
    <t>установка домофон.</t>
  </si>
  <si>
    <t>остаток</t>
  </si>
  <si>
    <t>28,03,14</t>
  </si>
  <si>
    <t>ремонт дверных проемов</t>
  </si>
  <si>
    <t>навес</t>
  </si>
  <si>
    <t>30.04.2014</t>
  </si>
  <si>
    <t>27,05,14</t>
  </si>
  <si>
    <t xml:space="preserve">замена затвора н6а вводе </t>
  </si>
  <si>
    <t>отопления</t>
  </si>
  <si>
    <t>2ч</t>
  </si>
  <si>
    <t>затвор 0 50</t>
  </si>
  <si>
    <t>установка домофонной двери</t>
  </si>
  <si>
    <t>395.0*6,44</t>
  </si>
  <si>
    <t>27,08,14</t>
  </si>
  <si>
    <t>2,07,14</t>
  </si>
  <si>
    <t>установка козырьков</t>
  </si>
  <si>
    <t>3ч</t>
  </si>
  <si>
    <t>проф.лист</t>
  </si>
  <si>
    <t>лист</t>
  </si>
  <si>
    <t>26,08,14</t>
  </si>
  <si>
    <t>ремон слуховых окон</t>
  </si>
  <si>
    <t>6ч</t>
  </si>
  <si>
    <t>краска</t>
  </si>
  <si>
    <t>кг</t>
  </si>
  <si>
    <t>плаха</t>
  </si>
  <si>
    <t xml:space="preserve"> м3</t>
  </si>
  <si>
    <t>тес</t>
  </si>
  <si>
    <t>м3</t>
  </si>
  <si>
    <t>гвозди</t>
  </si>
  <si>
    <t>привоз щебня</t>
  </si>
  <si>
    <t>щебень</t>
  </si>
  <si>
    <t>маш.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</si>
</sst>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40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5" sqref="H5:H7"/>
    </sheetView>
  </sheetViews>
  <sheetFormatPr defaultColWidth="9.00390625" defaultRowHeight="12.75"/>
  <cols>
    <col min="1" max="1" width="15.125" style="0" customWidth="1"/>
    <col min="2" max="2" width="13.375" style="0" customWidth="1"/>
    <col min="3" max="3" width="15.875" style="0" customWidth="1"/>
    <col min="4" max="4" width="14.125" style="0" customWidth="1"/>
    <col min="5" max="5" width="17.125" style="0" customWidth="1"/>
    <col min="6" max="6" width="17.625" style="0" customWidth="1"/>
    <col min="7" max="7" width="16.25390625" style="0" customWidth="1"/>
    <col min="8" max="8" width="15.875" style="0" customWidth="1"/>
    <col min="9" max="9" width="12.00390625" style="0" customWidth="1"/>
    <col min="10" max="10" width="11.625" style="0" customWidth="1"/>
    <col min="11" max="11" width="10.253906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39478</v>
      </c>
      <c r="G1" s="4"/>
      <c r="H1" s="4"/>
      <c r="I1" s="4"/>
      <c r="J1" s="4"/>
      <c r="K1" s="11"/>
      <c r="L1" s="9"/>
    </row>
    <row r="2" spans="1:12" ht="20.25" customHeight="1">
      <c r="A2" s="1" t="s">
        <v>31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2" ht="12.75"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2136.96</v>
      </c>
      <c r="E5" s="12">
        <v>1023.67</v>
      </c>
      <c r="F5" s="12">
        <v>450.1</v>
      </c>
      <c r="G5" s="11">
        <f>SUM(E5:F5)</f>
        <v>1473.77</v>
      </c>
      <c r="H5" s="3">
        <v>663.19</v>
      </c>
      <c r="I5" s="4"/>
      <c r="J5" s="4"/>
      <c r="K5" s="11"/>
      <c r="L5" s="9"/>
    </row>
    <row r="6" spans="2:12" ht="12.75">
      <c r="B6" s="2" t="s">
        <v>10</v>
      </c>
      <c r="C6" s="3">
        <v>0</v>
      </c>
      <c r="D6" s="12">
        <v>936.18</v>
      </c>
      <c r="E6" s="12">
        <v>448.47</v>
      </c>
      <c r="F6" s="12">
        <v>197.19</v>
      </c>
      <c r="G6" s="12">
        <f>SUM(E6:F6)</f>
        <v>645.6600000000001</v>
      </c>
      <c r="H6" s="3">
        <v>290.52</v>
      </c>
      <c r="I6" s="4"/>
      <c r="J6" s="4"/>
      <c r="K6" s="11"/>
      <c r="L6" s="9"/>
    </row>
    <row r="7" spans="2:12" ht="12.75">
      <c r="B7" s="2" t="s">
        <v>11</v>
      </c>
      <c r="C7" s="3">
        <f aca="true" t="shared" si="0" ref="C7:H7">SUM(C5:C6)</f>
        <v>0</v>
      </c>
      <c r="D7" s="12">
        <f t="shared" si="0"/>
        <v>3073.14</v>
      </c>
      <c r="E7" s="12">
        <f t="shared" si="0"/>
        <v>1472.1399999999999</v>
      </c>
      <c r="F7" s="12">
        <f t="shared" si="0"/>
        <v>647.29</v>
      </c>
      <c r="G7" s="3">
        <f t="shared" si="0"/>
        <v>2119.4300000000003</v>
      </c>
      <c r="H7" s="3">
        <f t="shared" si="0"/>
        <v>953.71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0" t="s">
        <v>12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18"/>
      <c r="C12" s="1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25</v>
      </c>
      <c r="C13" s="19"/>
      <c r="D13" s="12"/>
      <c r="E13" s="12" t="s">
        <v>32</v>
      </c>
      <c r="F13" s="12"/>
      <c r="G13" s="12">
        <v>549.05</v>
      </c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26</v>
      </c>
      <c r="G14" s="16">
        <v>549.05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27</v>
      </c>
      <c r="C16" s="3"/>
      <c r="D16" s="12"/>
      <c r="E16" s="12" t="s">
        <v>33</v>
      </c>
      <c r="F16" s="12"/>
      <c r="G16" s="3">
        <v>1366.7</v>
      </c>
      <c r="H16" s="3"/>
      <c r="I16" s="3"/>
      <c r="J16" s="3"/>
      <c r="K16" s="12"/>
      <c r="L16" s="8"/>
    </row>
    <row r="17" spans="1:12" ht="12.75">
      <c r="A17" s="2"/>
      <c r="B17" s="2" t="s">
        <v>28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26</v>
      </c>
      <c r="G18" s="13">
        <v>1366.7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14"/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7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6" spans="1:2" ht="12.75">
      <c r="A26" t="s">
        <v>29</v>
      </c>
      <c r="B26">
        <v>1915.75</v>
      </c>
    </row>
    <row r="27" spans="1:2" ht="15.75">
      <c r="A27" s="20" t="s">
        <v>30</v>
      </c>
      <c r="B27" s="20">
        <v>203.68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41912</v>
      </c>
      <c r="G1" s="11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f>август!F5</f>
        <v>7467.2</v>
      </c>
      <c r="D5" s="12">
        <v>4771.24</v>
      </c>
      <c r="E5" s="12">
        <v>3235.09</v>
      </c>
      <c r="F5" s="12">
        <v>9003.35</v>
      </c>
      <c r="G5" s="4"/>
      <c r="H5" s="4" t="s">
        <v>41</v>
      </c>
      <c r="I5" s="11">
        <f>август!I4+413.21</f>
        <v>3683.18</v>
      </c>
      <c r="J5" s="9"/>
    </row>
    <row r="6" spans="2:10" ht="12.75">
      <c r="B6" s="2" t="s">
        <v>9</v>
      </c>
      <c r="C6" s="3">
        <f>август!F6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7467.2</v>
      </c>
      <c r="D7" s="12">
        <f>SUM(D5:D6)</f>
        <v>4771.24</v>
      </c>
      <c r="E7" s="12">
        <f>SUM(E5:E6)</f>
        <v>3235.09</v>
      </c>
      <c r="F7" s="12">
        <f>SUM(F5:F6)</f>
        <v>9003.35</v>
      </c>
      <c r="G7" s="4"/>
      <c r="H7" s="4"/>
      <c r="I7" s="11"/>
      <c r="J7" s="9"/>
    </row>
    <row r="8" spans="2:12" ht="15">
      <c r="B8" s="23" t="s">
        <v>30</v>
      </c>
      <c r="C8" s="28">
        <f>август!B35</f>
        <v>22862.089999999997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0" t="s">
        <v>47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F13" s="12" t="s">
        <v>70</v>
      </c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2543.8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29" t="s">
        <v>29</v>
      </c>
      <c r="B19" s="28">
        <f>G14</f>
        <v>2543.8</v>
      </c>
    </row>
    <row r="20" spans="1:2" ht="15.75">
      <c r="A20" s="20" t="s">
        <v>30</v>
      </c>
      <c r="B20" s="28">
        <f>E7+C8-B19</f>
        <v>23553.379999999997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41942</v>
      </c>
      <c r="G1" s="11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f>сентябрь!F5</f>
        <v>9003.35</v>
      </c>
      <c r="D5" s="12">
        <v>4771.24</v>
      </c>
      <c r="E5" s="12">
        <v>3197.17</v>
      </c>
      <c r="F5" s="12">
        <v>10577.42</v>
      </c>
      <c r="G5" s="4"/>
      <c r="H5" s="4" t="s">
        <v>41</v>
      </c>
      <c r="I5" s="11">
        <f>сентябрь!I5+408.76</f>
        <v>4091.9399999999996</v>
      </c>
      <c r="J5" s="9"/>
    </row>
    <row r="6" spans="2:10" ht="12.75">
      <c r="B6" s="2" t="s">
        <v>9</v>
      </c>
      <c r="C6" s="12">
        <f>сентябрь!F6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9003.35</v>
      </c>
      <c r="D7" s="12">
        <f>SUM(D5:D6)</f>
        <v>4771.24</v>
      </c>
      <c r="E7" s="12">
        <f>SUM(E5:E6)</f>
        <v>3197.17</v>
      </c>
      <c r="F7" s="12">
        <f>SUM(F5:F6)</f>
        <v>10577.42</v>
      </c>
      <c r="G7" s="4"/>
      <c r="H7" s="4"/>
      <c r="I7" s="11"/>
      <c r="J7" s="9"/>
    </row>
    <row r="8" spans="2:12" ht="15">
      <c r="B8" s="23" t="s">
        <v>30</v>
      </c>
      <c r="C8" s="28">
        <f>сентябрь!B20</f>
        <v>23553.379999999997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0" t="s">
        <v>47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F13" s="12" t="s">
        <v>70</v>
      </c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2543.8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29" t="s">
        <v>29</v>
      </c>
      <c r="B19" s="28">
        <f>G14</f>
        <v>2543.8</v>
      </c>
    </row>
    <row r="20" spans="1:2" ht="15.75">
      <c r="A20" s="20" t="s">
        <v>30</v>
      </c>
      <c r="B20" s="28">
        <f>E7+C8-B19</f>
        <v>24206.749999999996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41973</v>
      </c>
      <c r="G1" s="11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f>октябрь!F5</f>
        <v>10577.42</v>
      </c>
      <c r="D5" s="12">
        <v>4771.24</v>
      </c>
      <c r="E5" s="12">
        <v>7235.66</v>
      </c>
      <c r="F5" s="12">
        <v>8113</v>
      </c>
      <c r="G5" s="4"/>
      <c r="H5" s="4" t="s">
        <v>41</v>
      </c>
      <c r="I5" s="11">
        <f>октябрь!I5+890.17</f>
        <v>4982.11</v>
      </c>
      <c r="J5" s="9"/>
    </row>
    <row r="6" spans="2:10" ht="12.75">
      <c r="B6" s="2" t="s">
        <v>9</v>
      </c>
      <c r="C6" s="12">
        <f>октябрь!F6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10577.42</v>
      </c>
      <c r="D7" s="12">
        <f>SUM(D5:D6)</f>
        <v>4771.24</v>
      </c>
      <c r="E7" s="12">
        <f>SUM(E5:E6)</f>
        <v>7235.66</v>
      </c>
      <c r="F7" s="12">
        <f>SUM(F5:F6)</f>
        <v>8113</v>
      </c>
      <c r="G7" s="4"/>
      <c r="H7" s="4"/>
      <c r="I7" s="11"/>
      <c r="J7" s="9"/>
    </row>
    <row r="8" spans="2:12" ht="15">
      <c r="B8" s="23" t="s">
        <v>30</v>
      </c>
      <c r="C8" s="28">
        <f>октябрь!B20</f>
        <v>24206.749999999996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0" t="s">
        <v>47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F13" s="12" t="s">
        <v>70</v>
      </c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2543.8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29" t="s">
        <v>29</v>
      </c>
      <c r="B19" s="28">
        <f>G14</f>
        <v>2543.8</v>
      </c>
    </row>
    <row r="20" spans="1:2" ht="15.75">
      <c r="A20" s="20" t="s">
        <v>30</v>
      </c>
      <c r="B20" s="28">
        <f>E7+C8-B19</f>
        <v>28898.609999999997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42003</v>
      </c>
      <c r="G1" s="11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f>ноябрь!F5</f>
        <v>8113</v>
      </c>
      <c r="D5" s="12">
        <v>4771.24</v>
      </c>
      <c r="E5" s="12">
        <v>9463.51</v>
      </c>
      <c r="F5" s="12">
        <v>3420.73</v>
      </c>
      <c r="G5" s="4"/>
      <c r="H5" s="4" t="s">
        <v>41</v>
      </c>
      <c r="I5" s="11">
        <f>ноябрь!I5+729.24</f>
        <v>5711.349999999999</v>
      </c>
      <c r="J5" s="9"/>
    </row>
    <row r="6" spans="2:10" ht="12.75">
      <c r="B6" s="2" t="s">
        <v>9</v>
      </c>
      <c r="C6" s="12">
        <f>ноябрь!F6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8113</v>
      </c>
      <c r="D7" s="12">
        <f>SUM(D5:D6)</f>
        <v>4771.24</v>
      </c>
      <c r="E7" s="12">
        <f>SUM(E5:E6)</f>
        <v>9463.51</v>
      </c>
      <c r="F7" s="12">
        <f>SUM(F5:F6)</f>
        <v>3420.73</v>
      </c>
      <c r="G7" s="4"/>
      <c r="H7" s="4"/>
      <c r="I7" s="11"/>
      <c r="J7" s="9"/>
    </row>
    <row r="8" spans="2:12" ht="15">
      <c r="B8" s="23" t="s">
        <v>30</v>
      </c>
      <c r="C8" s="28">
        <f>ноябрь!B20</f>
        <v>28898.609999999997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0" t="s">
        <v>47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F13" s="12" t="s">
        <v>70</v>
      </c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2543.8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2.75">
      <c r="A19" s="29" t="s">
        <v>29</v>
      </c>
      <c r="B19" s="28">
        <f>G14</f>
        <v>2543.8</v>
      </c>
    </row>
    <row r="20" spans="1:2" ht="15.75">
      <c r="A20" s="20" t="s">
        <v>30</v>
      </c>
      <c r="B20" s="28">
        <f>E7+C8-B19</f>
        <v>35818.31999999999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16" sqref="B16:L17"/>
    </sheetView>
  </sheetViews>
  <sheetFormatPr defaultColWidth="9.00390625" defaultRowHeight="12.75"/>
  <cols>
    <col min="1" max="1" width="13.75390625" style="0" customWidth="1"/>
    <col min="2" max="2" width="18.75390625" style="0" customWidth="1"/>
    <col min="3" max="3" width="14.25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8.125" style="0" customWidth="1"/>
    <col min="9" max="9" width="9.87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41670</v>
      </c>
      <c r="G1" s="4"/>
      <c r="H1" s="4"/>
      <c r="I1" s="4"/>
      <c r="J1" s="4"/>
      <c r="K1" s="11"/>
      <c r="L1" s="9"/>
    </row>
    <row r="2" spans="1:12" ht="20.25" customHeight="1">
      <c r="A2" s="1" t="s">
        <v>31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3209.29</v>
      </c>
      <c r="D5" s="12">
        <v>4500.15</v>
      </c>
      <c r="E5" s="12">
        <v>3212.87</v>
      </c>
      <c r="F5" s="3">
        <v>4496.57</v>
      </c>
      <c r="G5" s="4"/>
      <c r="H5" s="4" t="s">
        <v>41</v>
      </c>
      <c r="I5" s="11">
        <v>16655.06</v>
      </c>
      <c r="J5" s="9"/>
    </row>
    <row r="6" spans="2:10" ht="12.75">
      <c r="B6" s="2" t="s">
        <v>9</v>
      </c>
      <c r="C6" s="12">
        <v>8.41</v>
      </c>
      <c r="D6" s="12">
        <v>0</v>
      </c>
      <c r="E6" s="12">
        <v>0</v>
      </c>
      <c r="F6" s="3">
        <v>8.41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3217.7</v>
      </c>
      <c r="D7" s="12">
        <f>SUM(D5:D6)</f>
        <v>4500.15</v>
      </c>
      <c r="E7" s="12">
        <f>SUM(E5:E6)</f>
        <v>3212.87</v>
      </c>
      <c r="F7" s="3">
        <f>SUM(F5:F6)</f>
        <v>4504.98</v>
      </c>
      <c r="G7" s="4"/>
      <c r="H7" s="4"/>
      <c r="I7" s="11"/>
      <c r="J7" s="9"/>
    </row>
    <row r="8" spans="2:12" ht="15.75">
      <c r="B8" s="20" t="s">
        <v>30</v>
      </c>
      <c r="C8">
        <v>44028.39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0" t="s">
        <v>47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39"/>
      <c r="C12" s="40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42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2397.65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48</v>
      </c>
      <c r="B16" s="2" t="s">
        <v>40</v>
      </c>
      <c r="C16" s="3"/>
      <c r="D16" s="12" t="s">
        <v>37</v>
      </c>
      <c r="E16" s="12"/>
      <c r="F16" s="16">
        <v>0.3</v>
      </c>
      <c r="G16" s="13">
        <v>261.81</v>
      </c>
      <c r="H16" s="3" t="s">
        <v>43</v>
      </c>
      <c r="I16" s="3" t="s">
        <v>35</v>
      </c>
      <c r="J16" s="3">
        <v>3</v>
      </c>
      <c r="K16" s="12">
        <v>12</v>
      </c>
      <c r="L16" s="8">
        <v>36</v>
      </c>
    </row>
    <row r="17" spans="1:12" ht="12.75">
      <c r="A17" s="2"/>
      <c r="B17" s="2"/>
      <c r="C17" s="3"/>
      <c r="D17" s="12" t="s">
        <v>37</v>
      </c>
      <c r="E17" s="12"/>
      <c r="F17" s="12"/>
      <c r="G17" s="3"/>
      <c r="H17" s="3"/>
      <c r="I17" s="3"/>
      <c r="J17" s="3"/>
      <c r="K17" s="16" t="s">
        <v>26</v>
      </c>
      <c r="L17" s="14">
        <v>36</v>
      </c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6"/>
      <c r="L18" s="14"/>
    </row>
    <row r="19" spans="1:12" ht="12.75">
      <c r="A19" s="2" t="s">
        <v>49</v>
      </c>
      <c r="B19" s="2" t="s">
        <v>50</v>
      </c>
      <c r="C19" s="3"/>
      <c r="D19" s="12" t="s">
        <v>44</v>
      </c>
      <c r="E19" s="12"/>
      <c r="F19" s="16">
        <v>0.3</v>
      </c>
      <c r="G19" s="13">
        <v>274.41</v>
      </c>
      <c r="H19" s="3" t="s">
        <v>51</v>
      </c>
      <c r="I19" s="3" t="s">
        <v>35</v>
      </c>
      <c r="J19" s="3">
        <v>4</v>
      </c>
      <c r="K19" s="24">
        <v>11</v>
      </c>
      <c r="L19" s="25">
        <v>44</v>
      </c>
    </row>
    <row r="20" spans="1:12" ht="12.75">
      <c r="A20" s="2"/>
      <c r="B20" s="2"/>
      <c r="C20" s="3"/>
      <c r="D20" s="12" t="s">
        <v>44</v>
      </c>
      <c r="E20" s="12"/>
      <c r="F20" s="12"/>
      <c r="G20" s="3"/>
      <c r="H20" s="3"/>
      <c r="I20" s="3"/>
      <c r="J20" s="3"/>
      <c r="K20" s="16" t="s">
        <v>26</v>
      </c>
      <c r="L20" s="14">
        <v>44</v>
      </c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6"/>
      <c r="L21" s="14"/>
    </row>
    <row r="22" spans="1:12" ht="12.75">
      <c r="A22" s="2"/>
      <c r="B22" s="2"/>
      <c r="C22" s="3"/>
      <c r="D22" s="12"/>
      <c r="E22" s="12"/>
      <c r="F22" s="12"/>
      <c r="G22" s="3"/>
      <c r="H22" s="3"/>
      <c r="I22" s="3"/>
      <c r="J22" s="3"/>
      <c r="K22" s="16"/>
      <c r="L22" s="14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6"/>
      <c r="L23" s="14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2"/>
      <c r="B25" s="2"/>
      <c r="C25" s="13"/>
      <c r="D25" s="12"/>
      <c r="E25" s="12"/>
      <c r="F25" s="12"/>
      <c r="G25" s="3"/>
      <c r="H25" s="3"/>
      <c r="I25" s="3"/>
      <c r="J25" s="3"/>
      <c r="K25" s="12"/>
      <c r="L25" s="8"/>
    </row>
    <row r="27" spans="1:2" ht="12.75">
      <c r="A27" t="s">
        <v>36</v>
      </c>
      <c r="B27">
        <v>3013.87</v>
      </c>
    </row>
    <row r="28" spans="1:2" ht="15">
      <c r="A28" s="23" t="s">
        <v>30</v>
      </c>
      <c r="B28" s="23">
        <v>44227.39</v>
      </c>
    </row>
  </sheetData>
  <sheetProtection/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2.25390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41698</v>
      </c>
      <c r="G1" s="4"/>
      <c r="H1" s="4"/>
      <c r="I1" s="4"/>
      <c r="J1" s="4"/>
      <c r="K1" s="11"/>
      <c r="L1" s="9"/>
    </row>
    <row r="2" spans="1:12" ht="20.25" customHeight="1">
      <c r="A2" s="1" t="s">
        <v>34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4496.57</v>
      </c>
      <c r="D5" s="12">
        <v>4500.15</v>
      </c>
      <c r="E5" s="12">
        <v>4421.35</v>
      </c>
      <c r="F5" s="3">
        <v>4575.37</v>
      </c>
      <c r="G5" s="4"/>
      <c r="H5" s="4" t="s">
        <v>41</v>
      </c>
      <c r="I5" s="11">
        <v>17239.29</v>
      </c>
      <c r="J5" s="9"/>
    </row>
    <row r="6" spans="2:10" ht="12.75">
      <c r="B6" s="2" t="s">
        <v>9</v>
      </c>
      <c r="C6" s="3">
        <v>8.41</v>
      </c>
      <c r="D6" s="12">
        <v>0</v>
      </c>
      <c r="E6" s="12">
        <v>3.33</v>
      </c>
      <c r="F6" s="3">
        <v>5.08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4504.98</v>
      </c>
      <c r="D7" s="12">
        <f>SUM(D5:D6)</f>
        <v>4500.15</v>
      </c>
      <c r="E7" s="12">
        <f>SUM(E5:E6)</f>
        <v>4424.68</v>
      </c>
      <c r="F7" s="3">
        <f>SUM(F5:F6)</f>
        <v>4580.45</v>
      </c>
      <c r="G7" s="4"/>
      <c r="H7" s="4"/>
      <c r="I7" s="11"/>
      <c r="J7" s="9"/>
    </row>
    <row r="8" spans="2:12" ht="15.75">
      <c r="B8" s="20" t="s">
        <v>30</v>
      </c>
      <c r="C8" s="23">
        <v>44227.39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0" t="s">
        <v>47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42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2397.65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6"/>
      <c r="H15" s="3"/>
      <c r="I15" s="3"/>
      <c r="J15" s="3"/>
      <c r="K15" s="12"/>
      <c r="L15" s="8"/>
    </row>
    <row r="16" spans="1:12" ht="12.75">
      <c r="A16" s="2" t="s">
        <v>52</v>
      </c>
      <c r="B16" s="19" t="s">
        <v>53</v>
      </c>
      <c r="C16" s="19"/>
      <c r="D16" s="12" t="s">
        <v>54</v>
      </c>
      <c r="E16" s="12"/>
      <c r="F16" s="16" t="s">
        <v>45</v>
      </c>
      <c r="G16" s="16">
        <v>578.9</v>
      </c>
      <c r="H16" s="3"/>
      <c r="I16" s="3"/>
      <c r="J16" s="3"/>
      <c r="K16" s="12"/>
      <c r="L16" s="8"/>
    </row>
    <row r="17" spans="1:12" ht="12.75">
      <c r="A17" s="2"/>
      <c r="B17" s="2"/>
      <c r="C17" s="13"/>
      <c r="D17" s="12" t="s">
        <v>54</v>
      </c>
      <c r="E17" s="12"/>
      <c r="F17" s="12"/>
      <c r="G17" s="3"/>
      <c r="H17" s="3"/>
      <c r="I17" s="3"/>
      <c r="J17" s="3"/>
      <c r="K17" s="12"/>
      <c r="L17" s="14"/>
    </row>
    <row r="18" spans="1:12" ht="12.75">
      <c r="A18" s="2"/>
      <c r="B18" s="2"/>
      <c r="C18" s="13"/>
      <c r="D18" s="12"/>
      <c r="E18" s="12"/>
      <c r="F18" s="12"/>
      <c r="G18" s="3"/>
      <c r="H18" s="3"/>
      <c r="I18" s="3"/>
      <c r="J18" s="3"/>
      <c r="K18" s="12"/>
      <c r="L18" s="14"/>
    </row>
    <row r="19" spans="1:12" ht="12.75">
      <c r="A19" s="2" t="s">
        <v>55</v>
      </c>
      <c r="B19" s="2" t="s">
        <v>56</v>
      </c>
      <c r="C19" s="13"/>
      <c r="D19" s="12" t="s">
        <v>44</v>
      </c>
      <c r="E19" s="12"/>
      <c r="F19" s="16">
        <v>0.2</v>
      </c>
      <c r="G19" s="13">
        <v>182.94</v>
      </c>
      <c r="H19" s="3"/>
      <c r="I19" s="3"/>
      <c r="J19" s="3"/>
      <c r="K19" s="12"/>
      <c r="L19" s="14"/>
    </row>
    <row r="20" spans="1:12" ht="12.75">
      <c r="A20" s="2"/>
      <c r="B20" s="2"/>
      <c r="C20" s="13"/>
      <c r="D20" s="12" t="s">
        <v>44</v>
      </c>
      <c r="E20" s="12"/>
      <c r="F20" s="12"/>
      <c r="G20" s="3"/>
      <c r="H20" s="3"/>
      <c r="I20" s="3"/>
      <c r="J20" s="3"/>
      <c r="K20" s="12"/>
      <c r="L20" s="14"/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2"/>
      <c r="L21" s="14"/>
    </row>
    <row r="22" spans="1:12" ht="12.75">
      <c r="A22" s="2"/>
      <c r="B22" s="2"/>
      <c r="C22" s="13"/>
      <c r="D22" s="12"/>
      <c r="E22" s="12"/>
      <c r="F22" s="12"/>
      <c r="G22" s="3"/>
      <c r="H22" s="3"/>
      <c r="I22" s="3"/>
      <c r="J22" s="3"/>
      <c r="K22" s="12"/>
      <c r="L22" s="14"/>
    </row>
    <row r="23" spans="1:12" ht="12.75">
      <c r="A23" s="2"/>
      <c r="B23" s="2"/>
      <c r="C23" s="13"/>
      <c r="D23" s="12"/>
      <c r="E23" s="12"/>
      <c r="F23" s="12"/>
      <c r="G23" s="3"/>
      <c r="H23" s="3"/>
      <c r="I23" s="3"/>
      <c r="J23" s="3"/>
      <c r="K23" s="12"/>
      <c r="L23" s="14"/>
    </row>
    <row r="25" spans="1:2" ht="12.75">
      <c r="A25" t="s">
        <v>36</v>
      </c>
      <c r="B25">
        <v>3159.49</v>
      </c>
    </row>
    <row r="26" spans="1:2" ht="15.75">
      <c r="A26" s="20" t="s">
        <v>30</v>
      </c>
      <c r="B26" s="20">
        <v>45492.58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8.75390625" style="0" customWidth="1"/>
    <col min="2" max="2" width="12.00390625" style="0" customWidth="1"/>
    <col min="3" max="3" width="13.75390625" style="4" customWidth="1"/>
    <col min="4" max="4" width="12.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41729</v>
      </c>
    </row>
    <row r="2" ht="20.25" customHeight="1">
      <c r="A2" s="1" t="s">
        <v>31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4575.37</v>
      </c>
      <c r="D5" s="12">
        <v>4500.15</v>
      </c>
      <c r="E5" s="12">
        <v>3618.19</v>
      </c>
      <c r="F5" s="3">
        <v>5457.33</v>
      </c>
      <c r="H5" s="4" t="s">
        <v>41</v>
      </c>
      <c r="I5" s="11">
        <v>17723.87</v>
      </c>
      <c r="J5" s="9"/>
      <c r="K5"/>
      <c r="L5"/>
    </row>
    <row r="6" spans="2:12" ht="12.75">
      <c r="B6" s="2" t="s">
        <v>9</v>
      </c>
      <c r="C6" s="3">
        <v>5.08</v>
      </c>
      <c r="D6" s="12">
        <v>0</v>
      </c>
      <c r="E6" s="12">
        <v>2.28</v>
      </c>
      <c r="F6" s="3">
        <v>2.8</v>
      </c>
      <c r="H6" s="4" t="s">
        <v>57</v>
      </c>
      <c r="I6" s="11">
        <v>17200</v>
      </c>
      <c r="J6" s="9" t="s">
        <v>58</v>
      </c>
      <c r="K6"/>
      <c r="L6"/>
    </row>
    <row r="7" spans="2:12" ht="12.75">
      <c r="B7" s="2" t="s">
        <v>11</v>
      </c>
      <c r="C7" s="3">
        <f>SUM(C5:C6)</f>
        <v>4580.45</v>
      </c>
      <c r="D7" s="12">
        <f>SUM(D5:D6)</f>
        <v>4500.15</v>
      </c>
      <c r="E7" s="12">
        <f>SUM(E5:E6)</f>
        <v>3620.4700000000003</v>
      </c>
      <c r="F7" s="3">
        <f>SUM(F5:F6)</f>
        <v>5460.13</v>
      </c>
      <c r="H7" s="4" t="s">
        <v>59</v>
      </c>
      <c r="I7" s="11">
        <v>523.87</v>
      </c>
      <c r="J7" s="9"/>
      <c r="K7"/>
      <c r="L7"/>
    </row>
    <row r="8" spans="2:3" ht="15.75">
      <c r="B8" s="20" t="s">
        <v>30</v>
      </c>
      <c r="C8" s="20">
        <v>45492.58</v>
      </c>
    </row>
    <row r="10" spans="1:12" ht="12.75">
      <c r="A10" s="30" t="s">
        <v>47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5.75" customHeight="1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42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2397.65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6"/>
      <c r="H15" s="3"/>
      <c r="I15" s="3"/>
      <c r="J15" s="3"/>
      <c r="K15" s="12"/>
      <c r="L15" s="8"/>
    </row>
    <row r="16" spans="1:12" ht="12.75">
      <c r="A16" s="2"/>
      <c r="B16" s="19"/>
      <c r="C16" s="19"/>
      <c r="D16" s="12"/>
      <c r="E16" s="12"/>
      <c r="F16" s="16"/>
      <c r="G16" s="16"/>
      <c r="H16" s="3"/>
      <c r="I16" s="3"/>
      <c r="J16" s="3"/>
      <c r="K16" s="12"/>
      <c r="L16" s="8"/>
    </row>
    <row r="17" spans="1:12" ht="12.75">
      <c r="A17" s="2" t="s">
        <v>60</v>
      </c>
      <c r="B17" s="19" t="s">
        <v>61</v>
      </c>
      <c r="C17" s="19"/>
      <c r="D17" s="12" t="s">
        <v>44</v>
      </c>
      <c r="E17" s="12"/>
      <c r="F17" s="16" t="s">
        <v>45</v>
      </c>
      <c r="G17" s="16">
        <v>1581</v>
      </c>
      <c r="H17" s="3" t="s">
        <v>62</v>
      </c>
      <c r="I17" s="3" t="s">
        <v>35</v>
      </c>
      <c r="J17" s="3">
        <v>2</v>
      </c>
      <c r="K17" s="12">
        <v>44.1</v>
      </c>
      <c r="L17" s="8">
        <v>88.2</v>
      </c>
    </row>
    <row r="18" spans="1:12" ht="12.75">
      <c r="A18" s="2"/>
      <c r="B18" s="2"/>
      <c r="C18" s="3"/>
      <c r="D18" s="12" t="s">
        <v>44</v>
      </c>
      <c r="E18" s="12"/>
      <c r="F18" s="12"/>
      <c r="G18" s="3"/>
      <c r="H18" s="3" t="s">
        <v>46</v>
      </c>
      <c r="I18" s="3" t="s">
        <v>35</v>
      </c>
      <c r="J18" s="3">
        <v>12</v>
      </c>
      <c r="K18" s="12">
        <v>0.4</v>
      </c>
      <c r="L18" s="8">
        <v>4.8</v>
      </c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6" t="s">
        <v>26</v>
      </c>
      <c r="L19" s="14">
        <f>SUM(L17:L18)</f>
        <v>93</v>
      </c>
    </row>
    <row r="20" spans="1:12" ht="12.75">
      <c r="A20" s="2"/>
      <c r="B20" s="2"/>
      <c r="C20" s="3"/>
      <c r="D20" s="12"/>
      <c r="E20" s="12"/>
      <c r="F20" s="16"/>
      <c r="G20" s="1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3" spans="1:2" ht="12.75">
      <c r="A23" t="s">
        <v>36</v>
      </c>
      <c r="B23">
        <v>4071.65</v>
      </c>
    </row>
    <row r="24" spans="1:2" ht="15.75">
      <c r="A24" s="20" t="s">
        <v>30</v>
      </c>
      <c r="B24" s="21">
        <v>45041.4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00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2" t="s">
        <v>63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5457.33</v>
      </c>
      <c r="D5" s="12">
        <v>4500.15</v>
      </c>
      <c r="E5" s="3">
        <v>6139.16</v>
      </c>
      <c r="F5" s="12">
        <v>3818.32</v>
      </c>
      <c r="G5" s="4"/>
      <c r="H5" s="4" t="s">
        <v>41</v>
      </c>
      <c r="I5" s="11">
        <v>1319.95</v>
      </c>
      <c r="J5" s="9"/>
    </row>
    <row r="6" spans="2:10" ht="12.75">
      <c r="B6" s="2" t="s">
        <v>9</v>
      </c>
      <c r="C6" s="3">
        <v>2.8</v>
      </c>
      <c r="D6" s="3">
        <v>0</v>
      </c>
      <c r="E6" s="3">
        <v>2.8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5460.13</v>
      </c>
      <c r="D7" s="12">
        <f>SUM(D5:D6)</f>
        <v>4500.15</v>
      </c>
      <c r="E7" s="3">
        <f>SUM(E5:E6)</f>
        <v>6141.96</v>
      </c>
      <c r="F7" s="12">
        <f>SUM(F5:F6)</f>
        <v>3818.32</v>
      </c>
      <c r="G7" s="4"/>
      <c r="H7" s="4"/>
      <c r="I7" s="11"/>
      <c r="J7" s="9"/>
    </row>
    <row r="8" spans="2:12" ht="15.75">
      <c r="B8" s="20" t="s">
        <v>30</v>
      </c>
      <c r="C8" s="21">
        <v>45041.4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0" t="s">
        <v>47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42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2397.65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16"/>
      <c r="D18" s="3"/>
      <c r="E18" s="3"/>
      <c r="F18" s="12"/>
      <c r="G18" s="3"/>
      <c r="H18" s="12"/>
      <c r="I18" s="3"/>
      <c r="J18" s="3"/>
      <c r="K18" s="12"/>
      <c r="L18" s="14"/>
    </row>
    <row r="20" spans="1:2" ht="12.75">
      <c r="A20" t="s">
        <v>36</v>
      </c>
      <c r="B20">
        <v>2397.65</v>
      </c>
    </row>
    <row r="21" spans="1:2" ht="15.75">
      <c r="A21" s="20" t="s">
        <v>30</v>
      </c>
      <c r="B21" s="21">
        <v>48785.71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1.625" style="0" customWidth="1"/>
    <col min="2" max="2" width="13.875" style="0" customWidth="1"/>
    <col min="3" max="3" width="17.25390625" style="0" customWidth="1"/>
    <col min="4" max="4" width="16.375" style="0" customWidth="1"/>
    <col min="5" max="5" width="16.625" style="0" customWidth="1"/>
    <col min="6" max="6" width="19.25390625" style="0" customWidth="1"/>
    <col min="7" max="7" width="17.375" style="0" customWidth="1"/>
    <col min="8" max="8" width="15.753906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41790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3818.32</v>
      </c>
      <c r="D5" s="12">
        <v>4500.15</v>
      </c>
      <c r="E5" s="3">
        <v>1842.26</v>
      </c>
      <c r="F5" s="12">
        <v>6476.21</v>
      </c>
      <c r="G5" s="4"/>
      <c r="H5" s="4" t="s">
        <v>41</v>
      </c>
      <c r="I5" s="11">
        <v>1583.52</v>
      </c>
      <c r="J5" s="9"/>
    </row>
    <row r="6" spans="2:10" ht="12.75">
      <c r="B6" s="2" t="s">
        <v>9</v>
      </c>
      <c r="C6" s="12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3818.32</v>
      </c>
      <c r="D7" s="12">
        <f>SUM(D5:D6)</f>
        <v>4500.15</v>
      </c>
      <c r="E7" s="3">
        <f>SUM(E5:E6)</f>
        <v>1842.26</v>
      </c>
      <c r="F7" s="12">
        <f>SUM(F5:F6)</f>
        <v>6476.21</v>
      </c>
      <c r="G7" s="4"/>
      <c r="H7" s="4"/>
      <c r="I7" s="11"/>
      <c r="J7" s="9"/>
    </row>
    <row r="8" spans="2:12" ht="15.75">
      <c r="B8" s="20" t="s">
        <v>30</v>
      </c>
      <c r="C8" s="21">
        <v>48785.71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47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42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2397.65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6"/>
      <c r="H15" s="3"/>
      <c r="I15" s="3"/>
      <c r="J15" s="3"/>
      <c r="K15" s="12"/>
      <c r="L15" s="8"/>
    </row>
    <row r="16" spans="1:12" ht="12.75">
      <c r="A16" s="2" t="s">
        <v>64</v>
      </c>
      <c r="B16" s="19" t="s">
        <v>65</v>
      </c>
      <c r="C16" s="19"/>
      <c r="D16" s="12" t="s">
        <v>54</v>
      </c>
      <c r="E16" s="12"/>
      <c r="F16" s="16" t="s">
        <v>67</v>
      </c>
      <c r="G16" s="16">
        <v>1656</v>
      </c>
      <c r="H16" s="3" t="s">
        <v>68</v>
      </c>
      <c r="I16" s="3" t="s">
        <v>35</v>
      </c>
      <c r="J16" s="3">
        <v>1</v>
      </c>
      <c r="K16" s="12">
        <v>1200</v>
      </c>
      <c r="L16" s="8">
        <v>1200</v>
      </c>
    </row>
    <row r="17" spans="1:12" ht="12.75">
      <c r="A17" s="2"/>
      <c r="B17" s="19" t="s">
        <v>66</v>
      </c>
      <c r="C17" s="19"/>
      <c r="D17" s="12" t="s">
        <v>54</v>
      </c>
      <c r="E17" s="12"/>
      <c r="F17" s="16"/>
      <c r="G17" s="16"/>
      <c r="H17" s="3"/>
      <c r="I17" s="3"/>
      <c r="J17" s="3"/>
      <c r="K17" s="16" t="s">
        <v>26</v>
      </c>
      <c r="L17" s="14">
        <v>1200</v>
      </c>
    </row>
    <row r="18" spans="1:12" ht="12.75">
      <c r="A18" s="2"/>
      <c r="B18" s="19"/>
      <c r="C18" s="19"/>
      <c r="D18" s="12"/>
      <c r="E18" s="12"/>
      <c r="F18" s="16"/>
      <c r="G18" s="16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3"/>
      <c r="H20" s="12"/>
      <c r="I20" s="3"/>
      <c r="J20" s="3"/>
      <c r="K20" s="12"/>
      <c r="L20" s="8"/>
    </row>
    <row r="22" spans="1:2" ht="12.75">
      <c r="A22" t="s">
        <v>36</v>
      </c>
      <c r="B22">
        <v>5253.65</v>
      </c>
    </row>
    <row r="23" spans="1:2" ht="15.75">
      <c r="A23" s="20" t="s">
        <v>30</v>
      </c>
      <c r="B23" s="21">
        <v>45374.32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41820</v>
      </c>
      <c r="G1" s="11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6476.21</v>
      </c>
      <c r="D5" s="12">
        <v>4500.15</v>
      </c>
      <c r="E5" s="12">
        <v>2376.35</v>
      </c>
      <c r="F5" s="12">
        <v>8600.01</v>
      </c>
      <c r="G5" s="4"/>
      <c r="H5" s="4" t="s">
        <v>41</v>
      </c>
      <c r="I5" s="11">
        <v>1913.18</v>
      </c>
      <c r="J5" s="9"/>
    </row>
    <row r="6" spans="2:10" ht="12.75">
      <c r="B6" s="2" t="s">
        <v>9</v>
      </c>
      <c r="C6" s="12">
        <v>0</v>
      </c>
      <c r="D6" s="3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6476.21</v>
      </c>
      <c r="D7" s="12">
        <f>SUM(D5:D6)</f>
        <v>4500.15</v>
      </c>
      <c r="E7" s="12">
        <f>SUM(E5:E6)</f>
        <v>2376.35</v>
      </c>
      <c r="F7" s="12">
        <f>SUM(F5:F6)</f>
        <v>8600.01</v>
      </c>
      <c r="G7" s="4"/>
      <c r="H7" s="4"/>
      <c r="I7" s="11"/>
      <c r="J7" s="9"/>
    </row>
    <row r="8" spans="2:12" ht="15.75">
      <c r="B8" s="20" t="s">
        <v>30</v>
      </c>
      <c r="C8" s="21">
        <v>45374.32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0" t="s">
        <v>47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42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2397.65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69</v>
      </c>
      <c r="C16" s="3"/>
      <c r="D16" s="12"/>
      <c r="E16" s="12"/>
      <c r="F16" s="16" t="s">
        <v>26</v>
      </c>
      <c r="G16" s="16">
        <v>13000</v>
      </c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1" spans="1:2" ht="12.75">
      <c r="A21" t="s">
        <v>36</v>
      </c>
      <c r="B21">
        <v>15397.65</v>
      </c>
    </row>
    <row r="22" spans="1:2" ht="15.75">
      <c r="A22" s="20" t="s">
        <v>30</v>
      </c>
      <c r="B22" s="21">
        <v>32353.02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41851</v>
      </c>
      <c r="G1" s="4"/>
      <c r="H1" s="11"/>
      <c r="I1" s="4"/>
      <c r="J1" s="4"/>
      <c r="K1" s="11"/>
      <c r="L1" s="9"/>
    </row>
    <row r="2" spans="1:12" ht="20.25" customHeight="1">
      <c r="A2" s="1" t="s">
        <v>31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8600.01</v>
      </c>
      <c r="D5" s="12">
        <v>4771.23</v>
      </c>
      <c r="E5" s="12">
        <v>5593.14</v>
      </c>
      <c r="F5" s="12">
        <v>7778.1</v>
      </c>
      <c r="G5" s="4"/>
      <c r="H5" s="4" t="s">
        <v>41</v>
      </c>
      <c r="I5" s="11">
        <v>2625.24</v>
      </c>
      <c r="J5" s="9"/>
    </row>
    <row r="6" spans="2:10" ht="12.75">
      <c r="B6" s="2" t="s">
        <v>9</v>
      </c>
      <c r="C6" s="12">
        <v>0</v>
      </c>
      <c r="D6" s="3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8600.01</v>
      </c>
      <c r="D7" s="12">
        <f>SUM(D5:D6)</f>
        <v>4771.23</v>
      </c>
      <c r="E7" s="12">
        <f>SUM(E5:E6)</f>
        <v>5593.14</v>
      </c>
      <c r="F7" s="12">
        <f>SUM(F5:F6)</f>
        <v>7778.1</v>
      </c>
      <c r="G7" s="4"/>
      <c r="H7" s="4"/>
      <c r="I7" s="11"/>
      <c r="J7" s="9"/>
    </row>
    <row r="8" spans="2:12" ht="15.75">
      <c r="B8" s="20" t="s">
        <v>30</v>
      </c>
      <c r="C8" s="21">
        <v>32353.02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30" t="s">
        <v>47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15</v>
      </c>
      <c r="E11" s="12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70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2543.8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12"/>
      <c r="I16" s="3"/>
      <c r="J16" s="3"/>
      <c r="K16" s="12"/>
      <c r="L16" s="8"/>
    </row>
    <row r="17" spans="1:12" ht="12.75">
      <c r="A17" s="2"/>
      <c r="B17" s="2"/>
      <c r="C17" s="13"/>
      <c r="D17" s="3"/>
      <c r="E17" s="12"/>
      <c r="F17" s="12"/>
      <c r="G17" s="3"/>
      <c r="H17" s="12"/>
      <c r="I17" s="3"/>
      <c r="J17" s="3"/>
      <c r="K17" s="12"/>
      <c r="L17" s="14"/>
    </row>
    <row r="19" spans="1:2" ht="12.75">
      <c r="A19" t="s">
        <v>36</v>
      </c>
      <c r="B19">
        <v>2543.8</v>
      </c>
    </row>
    <row r="20" spans="1:2" ht="15.75">
      <c r="A20" s="20" t="s">
        <v>30</v>
      </c>
      <c r="B20" s="21">
        <v>35402.36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9.25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41882</v>
      </c>
      <c r="G1" s="11"/>
      <c r="H1" s="4"/>
      <c r="I1" s="4"/>
      <c r="J1" s="4"/>
      <c r="K1" s="11"/>
      <c r="L1" s="9"/>
    </row>
    <row r="2" spans="1:12" ht="20.25" customHeight="1">
      <c r="A2" s="1" t="s">
        <v>31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 t="s">
        <v>41</v>
      </c>
      <c r="I4" s="11">
        <v>3269.97</v>
      </c>
      <c r="J4" s="9"/>
    </row>
    <row r="5" spans="1:10" ht="12.75">
      <c r="A5" s="2" t="s">
        <v>8</v>
      </c>
      <c r="B5" s="2" t="s">
        <v>10</v>
      </c>
      <c r="C5" s="12">
        <v>7778.1</v>
      </c>
      <c r="D5" s="12">
        <v>4771.23</v>
      </c>
      <c r="E5" s="3">
        <v>5082.13</v>
      </c>
      <c r="F5" s="3">
        <v>7467.2</v>
      </c>
      <c r="G5" s="4"/>
      <c r="H5" s="4"/>
      <c r="I5" s="11"/>
      <c r="J5" s="9"/>
    </row>
    <row r="6" spans="2:10" ht="12.75">
      <c r="B6" s="2" t="s">
        <v>9</v>
      </c>
      <c r="C6" s="12">
        <v>0</v>
      </c>
      <c r="D6" s="3">
        <v>0</v>
      </c>
      <c r="E6" s="3">
        <v>0</v>
      </c>
      <c r="F6" s="3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7778.1</v>
      </c>
      <c r="D7" s="12">
        <f>SUM(D5:D6)</f>
        <v>4771.23</v>
      </c>
      <c r="E7" s="3">
        <f>SUM(E5:E6)</f>
        <v>5082.13</v>
      </c>
      <c r="F7" s="3">
        <f>SUM(F5:F6)</f>
        <v>7467.2</v>
      </c>
      <c r="G7" s="4"/>
      <c r="H7" s="4"/>
      <c r="I7" s="11"/>
      <c r="J7" s="9"/>
    </row>
    <row r="8" spans="2:12" ht="15.75">
      <c r="B8" s="20" t="s">
        <v>30</v>
      </c>
      <c r="C8" s="21">
        <v>35402.36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30" t="s">
        <v>47</v>
      </c>
      <c r="B10" s="32" t="s">
        <v>13</v>
      </c>
      <c r="C10" s="33"/>
      <c r="D10" s="36" t="s">
        <v>14</v>
      </c>
      <c r="E10" s="37"/>
      <c r="F10" s="37"/>
      <c r="G10" s="38"/>
      <c r="H10" s="36" t="s">
        <v>19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15</v>
      </c>
      <c r="E11" s="3" t="s">
        <v>16</v>
      </c>
      <c r="F11" s="3" t="s">
        <v>17</v>
      </c>
      <c r="G11" s="12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19" t="s">
        <v>38</v>
      </c>
      <c r="C13" s="19"/>
      <c r="D13" s="12"/>
      <c r="E13" s="12" t="s">
        <v>70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39</v>
      </c>
      <c r="C14" s="19"/>
      <c r="D14" s="12"/>
      <c r="E14" s="12"/>
      <c r="F14" s="16" t="s">
        <v>26</v>
      </c>
      <c r="G14" s="16">
        <v>2543.8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6"/>
      <c r="H15" s="3"/>
      <c r="I15" s="3"/>
      <c r="J15" s="3"/>
      <c r="K15" s="12"/>
      <c r="L15" s="8"/>
    </row>
    <row r="16" spans="1:12" ht="12.75">
      <c r="A16" s="2" t="s">
        <v>71</v>
      </c>
      <c r="B16" s="2" t="s">
        <v>40</v>
      </c>
      <c r="C16" s="3"/>
      <c r="D16" s="12" t="s">
        <v>37</v>
      </c>
      <c r="E16" s="12"/>
      <c r="F16" s="16">
        <v>0.3</v>
      </c>
      <c r="G16" s="13">
        <v>529</v>
      </c>
      <c r="H16" s="3" t="s">
        <v>43</v>
      </c>
      <c r="I16" s="3" t="s">
        <v>35</v>
      </c>
      <c r="J16" s="3">
        <v>3</v>
      </c>
      <c r="K16" s="12">
        <v>12</v>
      </c>
      <c r="L16" s="8">
        <v>36</v>
      </c>
    </row>
    <row r="17" spans="1:12" ht="12.75">
      <c r="A17" s="2"/>
      <c r="B17" s="2"/>
      <c r="C17" s="3"/>
      <c r="D17" s="12" t="s">
        <v>37</v>
      </c>
      <c r="E17" s="12"/>
      <c r="F17" s="12"/>
      <c r="G17" s="3"/>
      <c r="H17" s="3"/>
      <c r="I17" s="3"/>
      <c r="J17" s="3"/>
      <c r="K17" s="16" t="s">
        <v>26</v>
      </c>
      <c r="L17" s="14">
        <v>36</v>
      </c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6"/>
      <c r="L18" s="14"/>
    </row>
    <row r="19" spans="1:12" ht="12.75">
      <c r="A19" s="2" t="s">
        <v>72</v>
      </c>
      <c r="B19" s="2" t="s">
        <v>73</v>
      </c>
      <c r="C19" s="3"/>
      <c r="D19" s="12" t="s">
        <v>44</v>
      </c>
      <c r="E19" s="12"/>
      <c r="F19" s="16" t="s">
        <v>74</v>
      </c>
      <c r="G19" s="13">
        <v>3417</v>
      </c>
      <c r="H19" s="3" t="s">
        <v>75</v>
      </c>
      <c r="I19" s="3" t="s">
        <v>76</v>
      </c>
      <c r="J19" s="3">
        <v>5</v>
      </c>
      <c r="K19" s="26">
        <v>580</v>
      </c>
      <c r="L19" s="27">
        <v>2900</v>
      </c>
    </row>
    <row r="20" spans="1:12" ht="12.75">
      <c r="A20" s="2"/>
      <c r="B20" s="2"/>
      <c r="C20" s="3"/>
      <c r="D20" s="12" t="s">
        <v>44</v>
      </c>
      <c r="E20" s="12"/>
      <c r="F20" s="12"/>
      <c r="G20" s="3"/>
      <c r="H20" s="3" t="s">
        <v>46</v>
      </c>
      <c r="I20" s="3" t="s">
        <v>35</v>
      </c>
      <c r="J20" s="3">
        <v>60</v>
      </c>
      <c r="K20" s="26">
        <v>0.8</v>
      </c>
      <c r="L20" s="27">
        <v>48</v>
      </c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6" t="s">
        <v>26</v>
      </c>
      <c r="L21" s="14">
        <f>SUM(L19:L20)</f>
        <v>2948</v>
      </c>
    </row>
    <row r="22" spans="1:12" ht="12.75">
      <c r="A22" s="2"/>
      <c r="B22" s="2"/>
      <c r="C22" s="3"/>
      <c r="D22" s="12"/>
      <c r="E22" s="12"/>
      <c r="F22" s="12"/>
      <c r="G22" s="3"/>
      <c r="H22" s="3"/>
      <c r="I22" s="3"/>
      <c r="J22" s="3"/>
      <c r="K22" s="16"/>
      <c r="L22" s="14"/>
    </row>
    <row r="23" spans="1:12" ht="12.75">
      <c r="A23" s="2" t="s">
        <v>77</v>
      </c>
      <c r="B23" s="2" t="s">
        <v>78</v>
      </c>
      <c r="C23" s="3"/>
      <c r="D23" s="12" t="s">
        <v>44</v>
      </c>
      <c r="E23" s="12"/>
      <c r="F23" s="16" t="s">
        <v>79</v>
      </c>
      <c r="G23" s="13">
        <v>6171</v>
      </c>
      <c r="H23" s="3" t="s">
        <v>80</v>
      </c>
      <c r="I23" s="3" t="s">
        <v>81</v>
      </c>
      <c r="J23" s="3">
        <v>1.5</v>
      </c>
      <c r="K23" s="26">
        <v>125.4</v>
      </c>
      <c r="L23" s="27">
        <v>188.1</v>
      </c>
    </row>
    <row r="24" spans="1:12" ht="12.75">
      <c r="A24" s="2"/>
      <c r="B24" s="2"/>
      <c r="C24" s="3"/>
      <c r="D24" s="12" t="s">
        <v>44</v>
      </c>
      <c r="E24" s="12"/>
      <c r="F24" s="12"/>
      <c r="G24" s="3"/>
      <c r="H24" s="3" t="s">
        <v>82</v>
      </c>
      <c r="I24" s="3" t="s">
        <v>83</v>
      </c>
      <c r="J24" s="3">
        <v>0.0375</v>
      </c>
      <c r="K24" s="26">
        <v>6650</v>
      </c>
      <c r="L24" s="27">
        <v>249</v>
      </c>
    </row>
    <row r="25" spans="1:12" ht="12.75">
      <c r="A25" s="2"/>
      <c r="B25" s="2"/>
      <c r="C25" s="3"/>
      <c r="D25" s="12"/>
      <c r="E25" s="12"/>
      <c r="F25" s="12"/>
      <c r="G25" s="3"/>
      <c r="H25" s="3" t="s">
        <v>84</v>
      </c>
      <c r="I25" s="3" t="s">
        <v>85</v>
      </c>
      <c r="J25" s="3">
        <v>0.03</v>
      </c>
      <c r="K25" s="26">
        <v>6850</v>
      </c>
      <c r="L25" s="27">
        <v>205.5</v>
      </c>
    </row>
    <row r="26" spans="1:12" ht="12.75">
      <c r="A26" s="2"/>
      <c r="B26" s="2"/>
      <c r="C26" s="3"/>
      <c r="D26" s="12"/>
      <c r="E26" s="12"/>
      <c r="F26" s="12"/>
      <c r="G26" s="3"/>
      <c r="H26" s="3" t="s">
        <v>46</v>
      </c>
      <c r="I26" s="3" t="s">
        <v>35</v>
      </c>
      <c r="J26" s="3">
        <v>50</v>
      </c>
      <c r="K26" s="26">
        <v>1.15</v>
      </c>
      <c r="L26" s="27">
        <v>57.5</v>
      </c>
    </row>
    <row r="27" spans="1:12" ht="12.75">
      <c r="A27" s="2"/>
      <c r="B27" s="2"/>
      <c r="C27" s="3"/>
      <c r="D27" s="12"/>
      <c r="E27" s="12"/>
      <c r="F27" s="12"/>
      <c r="G27" s="3"/>
      <c r="H27" s="3" t="s">
        <v>86</v>
      </c>
      <c r="I27" s="3" t="s">
        <v>81</v>
      </c>
      <c r="J27" s="3">
        <v>0.5</v>
      </c>
      <c r="K27" s="26">
        <v>55</v>
      </c>
      <c r="L27" s="27">
        <v>27.5</v>
      </c>
    </row>
    <row r="28" spans="1:12" ht="12.75">
      <c r="A28" s="2"/>
      <c r="B28" s="2"/>
      <c r="C28" s="3"/>
      <c r="D28" s="12"/>
      <c r="E28" s="12"/>
      <c r="F28" s="12"/>
      <c r="G28" s="3"/>
      <c r="H28" s="3"/>
      <c r="I28" s="3"/>
      <c r="J28" s="3"/>
      <c r="K28" s="16" t="s">
        <v>26</v>
      </c>
      <c r="L28" s="14">
        <f>SUM(L23:L27)</f>
        <v>727.6</v>
      </c>
    </row>
    <row r="29" spans="1:12" ht="12.75">
      <c r="A29" s="2"/>
      <c r="B29" s="2"/>
      <c r="C29" s="3"/>
      <c r="D29" s="12"/>
      <c r="E29" s="12"/>
      <c r="F29" s="12"/>
      <c r="G29" s="3"/>
      <c r="H29" s="3"/>
      <c r="I29" s="3"/>
      <c r="J29" s="3"/>
      <c r="K29" s="16"/>
      <c r="L29" s="14"/>
    </row>
    <row r="30" spans="1:12" ht="12.75">
      <c r="A30" s="2"/>
      <c r="B30" s="41" t="s">
        <v>87</v>
      </c>
      <c r="C30" s="42"/>
      <c r="D30" s="12"/>
      <c r="E30" s="12"/>
      <c r="F30" s="12"/>
      <c r="G30" s="3"/>
      <c r="H30" s="3" t="s">
        <v>88</v>
      </c>
      <c r="I30" s="3" t="s">
        <v>89</v>
      </c>
      <c r="J30" s="3">
        <v>0.25</v>
      </c>
      <c r="K30" s="26">
        <v>5000</v>
      </c>
      <c r="L30" s="27">
        <f>K30*J30</f>
        <v>1250</v>
      </c>
    </row>
    <row r="31" spans="1:12" ht="12.75">
      <c r="A31" s="2"/>
      <c r="B31" s="2"/>
      <c r="C31" s="3"/>
      <c r="D31" s="12"/>
      <c r="E31" s="12"/>
      <c r="F31" s="12"/>
      <c r="G31" s="3"/>
      <c r="H31" s="3"/>
      <c r="I31" s="3"/>
      <c r="J31" s="3"/>
      <c r="K31" s="16" t="s">
        <v>26</v>
      </c>
      <c r="L31" s="14">
        <f>L30</f>
        <v>1250</v>
      </c>
    </row>
    <row r="32" spans="1:12" ht="12.75">
      <c r="A32" s="2"/>
      <c r="B32" s="2"/>
      <c r="C32" s="3"/>
      <c r="D32" s="12"/>
      <c r="E32" s="12"/>
      <c r="F32" s="12"/>
      <c r="G32" s="3"/>
      <c r="H32" s="3"/>
      <c r="I32" s="3"/>
      <c r="J32" s="3"/>
      <c r="K32" s="16"/>
      <c r="L32" s="14"/>
    </row>
    <row r="34" spans="1:2" ht="12.75">
      <c r="A34" t="s">
        <v>29</v>
      </c>
      <c r="B34" s="9">
        <f>G14+G16+G19+G23+L17+L21+L28+L31</f>
        <v>17622.4</v>
      </c>
    </row>
    <row r="35" spans="1:2" ht="15.75">
      <c r="A35" s="20" t="s">
        <v>30</v>
      </c>
      <c r="B35" s="9">
        <f>E7+C8-B34</f>
        <v>22862.089999999997</v>
      </c>
    </row>
  </sheetData>
  <sheetProtection/>
  <mergeCells count="5">
    <mergeCell ref="A10:A11"/>
    <mergeCell ref="B10:C11"/>
    <mergeCell ref="D10:G10"/>
    <mergeCell ref="H10:L10"/>
    <mergeCell ref="B30:C30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2012-10-24T02:56:16Z</cp:lastPrinted>
  <dcterms:created xsi:type="dcterms:W3CDTF">2008-11-05T05:36:25Z</dcterms:created>
  <dcterms:modified xsi:type="dcterms:W3CDTF">2015-01-16T05:02:42Z</dcterms:modified>
  <cp:category/>
  <cp:version/>
  <cp:contentType/>
  <cp:contentStatus/>
</cp:coreProperties>
</file>