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315" windowHeight="9240" firstSheet="1" activeTab="11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</sheets>
  <definedNames/>
  <calcPr fullCalcOnLoad="1"/>
</workbook>
</file>

<file path=xl/sharedStrings.xml><?xml version="1.0" encoding="utf-8"?>
<sst xmlns="http://schemas.openxmlformats.org/spreadsheetml/2006/main" count="542" uniqueCount="109">
  <si>
    <t>Сальдо на нач.</t>
  </si>
  <si>
    <t>Начислено</t>
  </si>
  <si>
    <t>Оплачено</t>
  </si>
  <si>
    <t>Сальдо на конец</t>
  </si>
  <si>
    <t>период</t>
  </si>
  <si>
    <t>доходы</t>
  </si>
  <si>
    <t>Тек.ремонт</t>
  </si>
  <si>
    <t>Содержание</t>
  </si>
  <si>
    <t>ИТОГО</t>
  </si>
  <si>
    <t>Краткое описание работ</t>
  </si>
  <si>
    <t>Затрата труда</t>
  </si>
  <si>
    <t>Бригада</t>
  </si>
  <si>
    <t>ст-ть 1 часа (руб.)</t>
  </si>
  <si>
    <t>Время работы (час)</t>
  </si>
  <si>
    <t>Ст-ть работ (руб.)</t>
  </si>
  <si>
    <t>Материалы</t>
  </si>
  <si>
    <t>Наименование</t>
  </si>
  <si>
    <t>ед.изм.</t>
  </si>
  <si>
    <t>Количество</t>
  </si>
  <si>
    <t>Цена (руб)</t>
  </si>
  <si>
    <t>Стоимость (руб)</t>
  </si>
  <si>
    <t>шт</t>
  </si>
  <si>
    <t>Ленина 36 Г</t>
  </si>
  <si>
    <t>итого</t>
  </si>
  <si>
    <t>Ленина 36Г</t>
  </si>
  <si>
    <t>1ч</t>
  </si>
  <si>
    <t>Всего затрат</t>
  </si>
  <si>
    <t>Остаток</t>
  </si>
  <si>
    <t>плотник</t>
  </si>
  <si>
    <t>сл.сант</t>
  </si>
  <si>
    <t>содержание и обслуживание</t>
  </si>
  <si>
    <t>общего имущества</t>
  </si>
  <si>
    <t>кап.ремонт</t>
  </si>
  <si>
    <t>963.7*8.06</t>
  </si>
  <si>
    <t>частичный ремон светильников</t>
  </si>
  <si>
    <t>эл.слес</t>
  </si>
  <si>
    <t>ЛОМ 60ВТ</t>
  </si>
  <si>
    <t xml:space="preserve">дата 2014г </t>
  </si>
  <si>
    <t>27,01,14</t>
  </si>
  <si>
    <t>ремонтные работы на кровле</t>
  </si>
  <si>
    <t>вышка</t>
  </si>
  <si>
    <t>ч</t>
  </si>
  <si>
    <t>13,03,14</t>
  </si>
  <si>
    <t>замена вентилей на стояках ХВС</t>
  </si>
  <si>
    <t>сварщик</t>
  </si>
  <si>
    <t>3ч</t>
  </si>
  <si>
    <t>вентиль 0 20</t>
  </si>
  <si>
    <t>сборка 0 20</t>
  </si>
  <si>
    <t>ацетилен</t>
  </si>
  <si>
    <t>м3</t>
  </si>
  <si>
    <t>кислород</t>
  </si>
  <si>
    <t>УАЗ</t>
  </si>
  <si>
    <t>28,02,14</t>
  </si>
  <si>
    <t>работы на кровле</t>
  </si>
  <si>
    <t>работы на канализ.стояке</t>
  </si>
  <si>
    <t>12,03,14</t>
  </si>
  <si>
    <t>31.04.2014</t>
  </si>
  <si>
    <t>14,04,14</t>
  </si>
  <si>
    <t>навес замка</t>
  </si>
  <si>
    <t>замок</t>
  </si>
  <si>
    <t>23,04,14</t>
  </si>
  <si>
    <t>патрон</t>
  </si>
  <si>
    <t>25,05,14</t>
  </si>
  <si>
    <t>демонтаж коырьков</t>
  </si>
  <si>
    <t>5ч</t>
  </si>
  <si>
    <t>ремонт крылец и продухов</t>
  </si>
  <si>
    <t>11,06,14</t>
  </si>
  <si>
    <t>кирпич б/у</t>
  </si>
  <si>
    <t>цемент</t>
  </si>
  <si>
    <t>м</t>
  </si>
  <si>
    <t>отсев</t>
  </si>
  <si>
    <t>кг</t>
  </si>
  <si>
    <t>16,06,14</t>
  </si>
  <si>
    <t>17,06,14</t>
  </si>
  <si>
    <t>18,06,14</t>
  </si>
  <si>
    <t>963.7*8,55</t>
  </si>
  <si>
    <t>11,07,14</t>
  </si>
  <si>
    <t>провели летнюю воду</t>
  </si>
  <si>
    <t>труба м/п</t>
  </si>
  <si>
    <t>м/п</t>
  </si>
  <si>
    <t>соединение</t>
  </si>
  <si>
    <t>кран шаровый 15</t>
  </si>
  <si>
    <t>23,07,13</t>
  </si>
  <si>
    <t>электромонтажные работы</t>
  </si>
  <si>
    <t>выключатель</t>
  </si>
  <si>
    <t>19,08,14</t>
  </si>
  <si>
    <t xml:space="preserve">замена вентиля на летнем </t>
  </si>
  <si>
    <t>водоводе</t>
  </si>
  <si>
    <t>переход  16*15н</t>
  </si>
  <si>
    <t>кран шаровый 0 15</t>
  </si>
  <si>
    <t>25,08,14</t>
  </si>
  <si>
    <t>Ремонт слуховых окон</t>
  </si>
  <si>
    <t>8ч</t>
  </si>
  <si>
    <t>краска</t>
  </si>
  <si>
    <t>плаха</t>
  </si>
  <si>
    <r>
      <t>м</t>
    </r>
    <r>
      <rPr>
        <sz val="10"/>
        <rFont val="Calibri"/>
        <family val="2"/>
      </rPr>
      <t>³</t>
    </r>
  </si>
  <si>
    <t>тес</t>
  </si>
  <si>
    <t>м³</t>
  </si>
  <si>
    <t>саморезы 75</t>
  </si>
  <si>
    <t xml:space="preserve">гвозди </t>
  </si>
  <si>
    <t>23,05,14</t>
  </si>
  <si>
    <t>вывоз мусора</t>
  </si>
  <si>
    <t>машина ГАЗ 52</t>
  </si>
  <si>
    <t>изготовление и установка 2-х козырьков</t>
  </si>
  <si>
    <t>смета</t>
  </si>
  <si>
    <t>сентябрь</t>
  </si>
  <si>
    <t>прочистка выпуска канализации</t>
  </si>
  <si>
    <t>сл.сантех</t>
  </si>
  <si>
    <t>1 час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</si>
</sst>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/m;@"/>
    <numFmt numFmtId="166" formatCode="dd/mm/yy;@"/>
    <numFmt numFmtId="167" formatCode="0.0"/>
  </numFmts>
  <fonts count="42">
    <font>
      <sz val="10"/>
      <name val="Arial Cyr"/>
      <family val="0"/>
    </font>
    <font>
      <b/>
      <sz val="1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0"/>
      <name val="Calibri"/>
      <family val="2"/>
    </font>
    <font>
      <sz val="11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10" xfId="0" applyFill="1" applyBorder="1" applyAlignment="1">
      <alignment horizontal="center"/>
    </xf>
    <xf numFmtId="0" fontId="3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0" xfId="0" applyNumberFormat="1" applyBorder="1" applyAlignment="1">
      <alignment horizontal="center"/>
    </xf>
    <xf numFmtId="0" fontId="3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14" fontId="0" fillId="0" borderId="10" xfId="0" applyNumberFormat="1" applyBorder="1" applyAlignment="1">
      <alignment/>
    </xf>
    <xf numFmtId="2" fontId="3" fillId="0" borderId="10" xfId="0" applyNumberFormat="1" applyFont="1" applyBorder="1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2" fontId="3" fillId="0" borderId="0" xfId="0" applyNumberFormat="1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left"/>
    </xf>
    <xf numFmtId="2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2" fontId="4" fillId="0" borderId="0" xfId="0" applyNumberFormat="1" applyFont="1" applyAlignment="1">
      <alignment/>
    </xf>
    <xf numFmtId="0" fontId="6" fillId="0" borderId="0" xfId="0" applyFont="1" applyAlignment="1">
      <alignment/>
    </xf>
    <xf numFmtId="2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I5" sqref="I5"/>
    </sheetView>
  </sheetViews>
  <sheetFormatPr defaultColWidth="9.00390625" defaultRowHeight="12.75"/>
  <cols>
    <col min="1" max="1" width="13.25390625" style="0" customWidth="1"/>
    <col min="2" max="2" width="17.625" style="0" customWidth="1"/>
    <col min="3" max="3" width="15.00390625" style="0" customWidth="1"/>
    <col min="4" max="4" width="11.75390625" style="0" customWidth="1"/>
    <col min="5" max="5" width="16.875" style="0" customWidth="1"/>
    <col min="6" max="6" width="19.00390625" style="0" customWidth="1"/>
    <col min="7" max="7" width="16.25390625" style="0" customWidth="1"/>
    <col min="8" max="8" width="13.00390625" style="0" customWidth="1"/>
    <col min="9" max="9" width="8.75390625" style="0" customWidth="1"/>
    <col min="10" max="10" width="11.125" style="0" customWidth="1"/>
    <col min="11" max="11" width="10.25390625" style="0" customWidth="1"/>
    <col min="12" max="12" width="15.25390625" style="0" customWidth="1"/>
  </cols>
  <sheetData>
    <row r="1" spans="1:12" ht="20.25" customHeight="1">
      <c r="A1" s="1"/>
      <c r="C1" s="4"/>
      <c r="D1" s="11"/>
      <c r="E1" s="11"/>
      <c r="F1" s="17">
        <v>41670</v>
      </c>
      <c r="G1" s="4"/>
      <c r="H1" s="4"/>
      <c r="I1" s="4"/>
      <c r="J1" s="4"/>
      <c r="K1" s="11"/>
      <c r="L1" s="9"/>
    </row>
    <row r="2" spans="1:12" ht="20.25" customHeight="1">
      <c r="A2" s="1" t="s">
        <v>22</v>
      </c>
      <c r="C2" s="4"/>
      <c r="D2" s="11"/>
      <c r="E2" s="11"/>
      <c r="F2" s="11"/>
      <c r="G2" s="4"/>
      <c r="H2" s="4"/>
      <c r="I2" s="4"/>
      <c r="J2" s="4"/>
      <c r="K2" s="11"/>
      <c r="L2" s="9"/>
    </row>
    <row r="3" spans="3:10" ht="12.75">
      <c r="C3" s="3" t="s">
        <v>0</v>
      </c>
      <c r="D3" s="12" t="s">
        <v>1</v>
      </c>
      <c r="E3" s="12" t="s">
        <v>2</v>
      </c>
      <c r="F3" s="6" t="s">
        <v>3</v>
      </c>
      <c r="G3" s="4"/>
      <c r="H3" s="4"/>
      <c r="I3" s="11"/>
      <c r="J3" s="9"/>
    </row>
    <row r="4" spans="3:10" ht="12.75">
      <c r="C4" s="3" t="s">
        <v>4</v>
      </c>
      <c r="D4" s="12"/>
      <c r="E4" s="12"/>
      <c r="F4" s="6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23551.44</v>
      </c>
      <c r="D5" s="12">
        <v>13597.82</v>
      </c>
      <c r="E5" s="12">
        <v>10849.59</v>
      </c>
      <c r="F5" s="3">
        <v>26299.67</v>
      </c>
      <c r="G5" s="4"/>
      <c r="H5" s="4" t="s">
        <v>32</v>
      </c>
      <c r="I5" s="11">
        <v>47564.25</v>
      </c>
      <c r="J5" s="9"/>
    </row>
    <row r="6" spans="2:10" ht="12.75">
      <c r="B6" s="2" t="s">
        <v>6</v>
      </c>
      <c r="C6" s="12">
        <v>1511.61</v>
      </c>
      <c r="D6" s="12">
        <v>0</v>
      </c>
      <c r="E6" s="12">
        <v>118.07</v>
      </c>
      <c r="F6" s="3">
        <v>1393.54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25063.05</v>
      </c>
      <c r="D7" s="12">
        <f>SUM(D5:D6)</f>
        <v>13597.82</v>
      </c>
      <c r="E7" s="12">
        <f>SUM(E5:E6)</f>
        <v>10967.66</v>
      </c>
      <c r="F7" s="3">
        <f>SUM(F5:F6)</f>
        <v>27693.21</v>
      </c>
      <c r="G7" s="4"/>
      <c r="H7" s="4"/>
      <c r="I7" s="11"/>
      <c r="J7" s="9"/>
    </row>
    <row r="8" spans="2:12" ht="12.75">
      <c r="B8" s="18" t="s">
        <v>27</v>
      </c>
      <c r="C8">
        <v>30854.68</v>
      </c>
      <c r="D8" s="11"/>
      <c r="E8" s="11"/>
      <c r="F8" s="11"/>
      <c r="G8" s="4"/>
      <c r="H8" s="4"/>
      <c r="I8" s="4"/>
      <c r="J8" s="4"/>
      <c r="K8" s="11"/>
      <c r="L8" s="9"/>
    </row>
    <row r="9" spans="3:12" ht="12.75">
      <c r="C9" s="4"/>
      <c r="D9" s="11"/>
      <c r="E9" s="11"/>
      <c r="F9" s="11"/>
      <c r="G9" s="4"/>
      <c r="H9" s="4"/>
      <c r="I9" s="4"/>
      <c r="J9" s="4"/>
      <c r="K9" s="11"/>
      <c r="L9" s="9"/>
    </row>
    <row r="10" spans="1:12" ht="12.75">
      <c r="A10" s="36" t="s">
        <v>37</v>
      </c>
      <c r="B10" s="38" t="s">
        <v>9</v>
      </c>
      <c r="C10" s="39"/>
      <c r="D10" s="33" t="s">
        <v>10</v>
      </c>
      <c r="E10" s="34"/>
      <c r="F10" s="34"/>
      <c r="G10" s="35"/>
      <c r="H10" s="33" t="s">
        <v>15</v>
      </c>
      <c r="I10" s="34"/>
      <c r="J10" s="34"/>
      <c r="K10" s="34"/>
      <c r="L10" s="35"/>
    </row>
    <row r="11" spans="1:12" ht="22.5" customHeight="1">
      <c r="A11" s="37"/>
      <c r="B11" s="40"/>
      <c r="C11" s="41"/>
      <c r="D11" s="12" t="s">
        <v>11</v>
      </c>
      <c r="E11" s="12" t="s">
        <v>12</v>
      </c>
      <c r="F11" s="12" t="s">
        <v>13</v>
      </c>
      <c r="G11" s="3" t="s">
        <v>14</v>
      </c>
      <c r="H11" s="3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2"/>
      <c r="C12" s="3"/>
      <c r="D12" s="12"/>
      <c r="E12" s="12"/>
      <c r="F12" s="12"/>
      <c r="G12" s="3"/>
      <c r="H12" s="3"/>
      <c r="I12" s="3"/>
      <c r="J12" s="3"/>
      <c r="K12" s="12"/>
      <c r="L12" s="8"/>
    </row>
    <row r="13" spans="1:12" ht="12.75">
      <c r="A13" s="2"/>
      <c r="B13" s="33" t="s">
        <v>30</v>
      </c>
      <c r="C13" s="35"/>
      <c r="D13" s="12"/>
      <c r="E13" s="12" t="s">
        <v>33</v>
      </c>
      <c r="F13" s="12"/>
      <c r="G13" s="3"/>
      <c r="H13" s="3"/>
      <c r="I13" s="3"/>
      <c r="J13" s="3"/>
      <c r="K13" s="12"/>
      <c r="L13" s="8"/>
    </row>
    <row r="14" spans="1:12" ht="12.75">
      <c r="A14" s="2"/>
      <c r="B14" s="33" t="s">
        <v>31</v>
      </c>
      <c r="C14" s="35"/>
      <c r="D14" s="12"/>
      <c r="E14" s="12"/>
      <c r="F14" s="16" t="s">
        <v>23</v>
      </c>
      <c r="G14" s="13">
        <v>7767.42</v>
      </c>
      <c r="H14" s="3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3"/>
      <c r="I15" s="3"/>
      <c r="J15" s="3"/>
      <c r="K15" s="12"/>
      <c r="L15" s="14"/>
    </row>
    <row r="16" spans="1:12" ht="12.75">
      <c r="A16" s="2" t="s">
        <v>38</v>
      </c>
      <c r="B16" s="2" t="s">
        <v>39</v>
      </c>
      <c r="C16" s="3"/>
      <c r="D16" s="12" t="s">
        <v>28</v>
      </c>
      <c r="E16" s="12"/>
      <c r="F16" s="16" t="s">
        <v>25</v>
      </c>
      <c r="G16" s="13">
        <v>548.82</v>
      </c>
      <c r="H16" s="3" t="s">
        <v>40</v>
      </c>
      <c r="I16" s="3" t="s">
        <v>41</v>
      </c>
      <c r="J16" s="3">
        <v>1</v>
      </c>
      <c r="K16" s="12">
        <v>850</v>
      </c>
      <c r="L16" s="25">
        <v>850</v>
      </c>
    </row>
    <row r="17" spans="1:12" ht="12.75">
      <c r="A17" s="2"/>
      <c r="B17" s="2"/>
      <c r="C17" s="3"/>
      <c r="D17" s="12" t="s">
        <v>28</v>
      </c>
      <c r="E17" s="12"/>
      <c r="F17" s="12"/>
      <c r="G17" s="3"/>
      <c r="H17" s="3"/>
      <c r="I17" s="3"/>
      <c r="J17" s="3"/>
      <c r="K17" s="16" t="s">
        <v>23</v>
      </c>
      <c r="L17" s="14">
        <v>850</v>
      </c>
    </row>
    <row r="18" spans="1:12" ht="12.75">
      <c r="A18" s="2"/>
      <c r="B18" s="2"/>
      <c r="C18" s="3"/>
      <c r="D18" s="12"/>
      <c r="E18" s="12"/>
      <c r="F18" s="12"/>
      <c r="G18" s="3"/>
      <c r="H18" s="3"/>
      <c r="I18" s="3"/>
      <c r="J18" s="3"/>
      <c r="K18" s="12"/>
      <c r="L18" s="14"/>
    </row>
    <row r="19" spans="1:12" ht="12.75">
      <c r="A19" s="2"/>
      <c r="B19" s="2"/>
      <c r="C19" s="3"/>
      <c r="D19" s="12"/>
      <c r="E19" s="12"/>
      <c r="F19" s="16"/>
      <c r="G19" s="13"/>
      <c r="H19" s="3"/>
      <c r="I19" s="3"/>
      <c r="J19" s="3"/>
      <c r="K19" s="12"/>
      <c r="L19" s="8"/>
    </row>
    <row r="20" spans="1:12" ht="12.75">
      <c r="A20" s="2"/>
      <c r="B20" s="2"/>
      <c r="C20" s="3"/>
      <c r="D20" s="12"/>
      <c r="E20" s="12"/>
      <c r="F20" s="12"/>
      <c r="G20" s="3"/>
      <c r="H20" s="3"/>
      <c r="I20" s="3"/>
      <c r="J20" s="3"/>
      <c r="K20" s="12"/>
      <c r="L20" s="8"/>
    </row>
    <row r="21" spans="1:12" ht="12.75">
      <c r="A21" s="2"/>
      <c r="B21" s="2"/>
      <c r="C21" s="3"/>
      <c r="D21" s="12"/>
      <c r="E21" s="12"/>
      <c r="F21" s="12"/>
      <c r="G21" s="3"/>
      <c r="H21" s="3"/>
      <c r="I21" s="3"/>
      <c r="J21" s="3"/>
      <c r="K21" s="12"/>
      <c r="L21" s="8"/>
    </row>
    <row r="23" spans="1:2" ht="12.75">
      <c r="A23" t="s">
        <v>26</v>
      </c>
      <c r="B23">
        <v>9166.24</v>
      </c>
    </row>
    <row r="24" spans="1:2" ht="12.75">
      <c r="A24" s="18" t="s">
        <v>27</v>
      </c>
      <c r="B24" s="18">
        <v>32656.1</v>
      </c>
    </row>
  </sheetData>
  <sheetProtection/>
  <mergeCells count="6">
    <mergeCell ref="D10:G10"/>
    <mergeCell ref="H10:L10"/>
    <mergeCell ref="B14:C14"/>
    <mergeCell ref="A10:A11"/>
    <mergeCell ref="B10:C11"/>
    <mergeCell ref="B13:C13"/>
  </mergeCells>
  <printOptions/>
  <pageMargins left="0.75" right="0.75" top="1" bottom="1" header="0.5" footer="0.5"/>
  <pageSetup horizontalDpi="600" verticalDpi="600" orientation="landscape" paperSize="9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B21" sqref="B21"/>
    </sheetView>
  </sheetViews>
  <sheetFormatPr defaultColWidth="9.00390625" defaultRowHeight="12.75"/>
  <cols>
    <col min="1" max="1" width="14.375" style="0" customWidth="1"/>
    <col min="2" max="2" width="15.75390625" style="0" customWidth="1"/>
    <col min="3" max="3" width="14.375" style="0" customWidth="1"/>
    <col min="4" max="4" width="11.625" style="9" customWidth="1"/>
    <col min="5" max="5" width="16.125" style="9" customWidth="1"/>
    <col min="6" max="6" width="17.875" style="9" customWidth="1"/>
    <col min="7" max="7" width="16.75390625" style="9" customWidth="1"/>
    <col min="8" max="8" width="17.125" style="9" customWidth="1"/>
    <col min="10" max="10" width="11.125" style="0" customWidth="1"/>
    <col min="11" max="11" width="11.75390625" style="0" customWidth="1"/>
    <col min="12" max="12" width="14.75390625" style="0" customWidth="1"/>
  </cols>
  <sheetData>
    <row r="1" spans="1:12" ht="20.25" customHeight="1">
      <c r="A1" s="1"/>
      <c r="C1" s="4"/>
      <c r="D1" s="11"/>
      <c r="E1" s="11"/>
      <c r="F1" s="5">
        <v>41942</v>
      </c>
      <c r="G1" s="11"/>
      <c r="H1" s="11"/>
      <c r="I1" s="4"/>
      <c r="J1" s="4"/>
      <c r="K1" s="11"/>
      <c r="L1" s="9"/>
    </row>
    <row r="2" spans="1:12" ht="20.25" customHeight="1">
      <c r="A2" s="1" t="s">
        <v>22</v>
      </c>
      <c r="C2" s="4"/>
      <c r="D2" s="11"/>
      <c r="E2" s="11"/>
      <c r="F2" s="11"/>
      <c r="G2" s="11"/>
      <c r="H2" s="11"/>
      <c r="I2" s="4"/>
      <c r="J2" s="4"/>
      <c r="K2" s="11"/>
      <c r="L2" s="9"/>
    </row>
    <row r="3" spans="3:10" ht="12.75">
      <c r="C3" s="3" t="s">
        <v>0</v>
      </c>
      <c r="D3" s="12" t="s">
        <v>1</v>
      </c>
      <c r="E3" s="12" t="s">
        <v>2</v>
      </c>
      <c r="F3" s="10" t="s">
        <v>3</v>
      </c>
      <c r="G3" s="4"/>
      <c r="H3" s="4"/>
      <c r="I3" s="11"/>
      <c r="J3" s="9"/>
    </row>
    <row r="4" spans="3:10" ht="12.75">
      <c r="C4" s="3" t="s">
        <v>4</v>
      </c>
      <c r="D4" s="12"/>
      <c r="E4" s="12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f>сентябрь!F5</f>
        <v>23290.16</v>
      </c>
      <c r="D5" s="12">
        <v>14416.98</v>
      </c>
      <c r="E5" s="12">
        <v>13646.6</v>
      </c>
      <c r="F5" s="12">
        <v>24060.54</v>
      </c>
      <c r="G5" s="4"/>
      <c r="H5" s="4" t="s">
        <v>32</v>
      </c>
      <c r="I5" s="11">
        <f>сентябрь!I5+1307.9</f>
        <v>60006.65</v>
      </c>
      <c r="J5" s="9"/>
    </row>
    <row r="6" spans="2:10" ht="12.75">
      <c r="B6" s="2" t="s">
        <v>6</v>
      </c>
      <c r="C6" s="12">
        <f>сентябрь!F6</f>
        <v>158.46</v>
      </c>
      <c r="D6" s="12">
        <v>0</v>
      </c>
      <c r="E6" s="12">
        <v>0.01</v>
      </c>
      <c r="F6" s="12">
        <v>158.45</v>
      </c>
      <c r="G6" s="4"/>
      <c r="H6" s="4"/>
      <c r="I6" s="11"/>
      <c r="J6" s="9"/>
    </row>
    <row r="7" spans="2:10" ht="12.75">
      <c r="B7" s="2" t="s">
        <v>8</v>
      </c>
      <c r="C7" s="3">
        <f>SUM(C5:C6)</f>
        <v>23448.62</v>
      </c>
      <c r="D7" s="12">
        <f>SUM(D5:D6)</f>
        <v>14416.98</v>
      </c>
      <c r="E7" s="12">
        <f>SUM(E5:E6)</f>
        <v>13646.61</v>
      </c>
      <c r="F7" s="12">
        <f>SUM(F5:F6)</f>
        <v>24218.99</v>
      </c>
      <c r="G7" s="4"/>
      <c r="H7" s="4"/>
      <c r="I7" s="11"/>
      <c r="J7" s="9"/>
    </row>
    <row r="8" spans="2:12" ht="15">
      <c r="B8" s="30" t="s">
        <v>27</v>
      </c>
      <c r="C8" s="31">
        <f>сентябрь!B24</f>
        <v>-24942.525</v>
      </c>
      <c r="D8" s="11"/>
      <c r="E8" s="11"/>
      <c r="F8" s="11"/>
      <c r="G8" s="11"/>
      <c r="H8" s="11"/>
      <c r="I8" s="4"/>
      <c r="J8" s="4"/>
      <c r="K8" s="11"/>
      <c r="L8" s="9"/>
    </row>
    <row r="9" spans="3:12" ht="12.75">
      <c r="C9" s="4"/>
      <c r="D9" s="11"/>
      <c r="E9" s="11"/>
      <c r="F9" s="11"/>
      <c r="G9" s="11"/>
      <c r="H9" s="11"/>
      <c r="I9" s="4"/>
      <c r="J9" s="4"/>
      <c r="K9" s="11"/>
      <c r="L9" s="9"/>
    </row>
    <row r="10" spans="1:12" ht="12.75">
      <c r="A10" s="36" t="s">
        <v>37</v>
      </c>
      <c r="B10" s="38" t="s">
        <v>9</v>
      </c>
      <c r="C10" s="39"/>
      <c r="D10" s="33" t="s">
        <v>10</v>
      </c>
      <c r="E10" s="34"/>
      <c r="F10" s="34"/>
      <c r="G10" s="35"/>
      <c r="H10" s="33" t="s">
        <v>15</v>
      </c>
      <c r="I10" s="34"/>
      <c r="J10" s="34"/>
      <c r="K10" s="34"/>
      <c r="L10" s="35"/>
    </row>
    <row r="11" spans="1:12" ht="22.5" customHeight="1">
      <c r="A11" s="37"/>
      <c r="B11" s="40"/>
      <c r="C11" s="41"/>
      <c r="D11" s="12" t="s">
        <v>11</v>
      </c>
      <c r="E11" s="12" t="s">
        <v>12</v>
      </c>
      <c r="F11" s="12" t="s">
        <v>13</v>
      </c>
      <c r="G11" s="12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4.25" customHeight="1">
      <c r="A12" s="2"/>
      <c r="B12" s="7"/>
      <c r="C12" s="3"/>
      <c r="D12" s="12"/>
      <c r="E12" s="12"/>
      <c r="F12" s="12"/>
      <c r="G12" s="12"/>
      <c r="H12" s="12"/>
      <c r="I12" s="3"/>
      <c r="J12" s="3"/>
      <c r="K12" s="12"/>
      <c r="L12" s="8"/>
    </row>
    <row r="13" spans="1:12" ht="12.75">
      <c r="A13" s="2"/>
      <c r="B13" s="33" t="s">
        <v>30</v>
      </c>
      <c r="C13" s="35"/>
      <c r="D13" s="12"/>
      <c r="F13" s="12" t="s">
        <v>75</v>
      </c>
      <c r="G13" s="3"/>
      <c r="H13" s="3"/>
      <c r="I13" s="3"/>
      <c r="J13" s="3"/>
      <c r="K13" s="12"/>
      <c r="L13" s="8"/>
    </row>
    <row r="14" spans="1:12" ht="12.75">
      <c r="A14" s="2"/>
      <c r="B14" s="33" t="s">
        <v>31</v>
      </c>
      <c r="C14" s="35"/>
      <c r="D14" s="12"/>
      <c r="E14" s="12"/>
      <c r="F14" s="16" t="s">
        <v>23</v>
      </c>
      <c r="G14" s="13">
        <v>8239.64</v>
      </c>
      <c r="H14" s="3"/>
      <c r="I14" s="3"/>
      <c r="J14" s="3"/>
      <c r="K14" s="12"/>
      <c r="L14" s="8"/>
    </row>
    <row r="15" spans="1:12" ht="12.75">
      <c r="A15" s="2"/>
      <c r="B15" s="3"/>
      <c r="C15" s="3"/>
      <c r="D15" s="12"/>
      <c r="E15" s="12"/>
      <c r="F15" s="16"/>
      <c r="G15" s="13"/>
      <c r="H15" s="3"/>
      <c r="I15" s="3"/>
      <c r="J15" s="3"/>
      <c r="K15" s="12"/>
      <c r="L15" s="8"/>
    </row>
    <row r="16" spans="1:12" ht="12.75">
      <c r="A16" s="15">
        <v>41932</v>
      </c>
      <c r="B16" s="33" t="s">
        <v>106</v>
      </c>
      <c r="C16" s="35"/>
      <c r="D16" s="12" t="s">
        <v>107</v>
      </c>
      <c r="E16" s="12"/>
      <c r="F16" s="16" t="s">
        <v>108</v>
      </c>
      <c r="G16" s="13">
        <v>1738.5</v>
      </c>
      <c r="H16" s="3"/>
      <c r="I16" s="3"/>
      <c r="J16" s="3"/>
      <c r="K16" s="12"/>
      <c r="L16" s="8"/>
    </row>
    <row r="17" spans="1:12" ht="12.75">
      <c r="A17" s="2"/>
      <c r="B17" s="2"/>
      <c r="C17" s="3"/>
      <c r="D17" s="12" t="s">
        <v>107</v>
      </c>
      <c r="E17" s="12"/>
      <c r="F17" s="12"/>
      <c r="G17" s="3"/>
      <c r="H17" s="3"/>
      <c r="I17" s="3"/>
      <c r="J17" s="3"/>
      <c r="K17" s="12"/>
      <c r="L17" s="14"/>
    </row>
    <row r="18" spans="1:12" ht="12.75">
      <c r="A18" s="2"/>
      <c r="B18" s="2"/>
      <c r="C18" s="3"/>
      <c r="D18" s="12" t="s">
        <v>107</v>
      </c>
      <c r="E18" s="12"/>
      <c r="F18" s="12"/>
      <c r="G18" s="12"/>
      <c r="H18" s="12"/>
      <c r="I18" s="3"/>
      <c r="J18" s="3"/>
      <c r="K18" s="12"/>
      <c r="L18" s="8"/>
    </row>
    <row r="19" spans="1:12" ht="12.75">
      <c r="A19" s="2"/>
      <c r="B19" s="2"/>
      <c r="C19" s="3"/>
      <c r="D19" s="12"/>
      <c r="E19" s="12"/>
      <c r="F19" s="12"/>
      <c r="G19" s="12"/>
      <c r="H19" s="12"/>
      <c r="I19" s="3"/>
      <c r="J19" s="3"/>
      <c r="K19" s="12"/>
      <c r="L19" s="8"/>
    </row>
    <row r="21" spans="1:2" ht="15">
      <c r="A21" s="32" t="s">
        <v>26</v>
      </c>
      <c r="B21" s="32">
        <f>G14+G16</f>
        <v>9978.14</v>
      </c>
    </row>
    <row r="22" spans="1:2" ht="15">
      <c r="A22" s="32" t="s">
        <v>27</v>
      </c>
      <c r="B22" s="31">
        <f>E7+C8-B21</f>
        <v>-21274.055</v>
      </c>
    </row>
  </sheetData>
  <sheetProtection/>
  <mergeCells count="7">
    <mergeCell ref="B16:C16"/>
    <mergeCell ref="D10:G10"/>
    <mergeCell ref="H10:L10"/>
    <mergeCell ref="B13:C13"/>
    <mergeCell ref="B14:C14"/>
    <mergeCell ref="A10:A11"/>
    <mergeCell ref="B10:C11"/>
  </mergeCells>
  <printOptions/>
  <pageMargins left="0.75" right="0.75" top="1" bottom="1" header="0.5" footer="0.5"/>
  <pageSetup horizontalDpi="600" verticalDpi="60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I6" sqref="I6"/>
    </sheetView>
  </sheetViews>
  <sheetFormatPr defaultColWidth="9.00390625" defaultRowHeight="12.75"/>
  <cols>
    <col min="1" max="1" width="14.375" style="0" customWidth="1"/>
    <col min="2" max="2" width="15.75390625" style="0" customWidth="1"/>
    <col min="3" max="3" width="14.375" style="0" customWidth="1"/>
    <col min="4" max="4" width="11.625" style="9" customWidth="1"/>
    <col min="5" max="5" width="16.125" style="9" customWidth="1"/>
    <col min="6" max="6" width="17.875" style="9" customWidth="1"/>
    <col min="7" max="7" width="16.75390625" style="9" customWidth="1"/>
    <col min="8" max="8" width="17.125" style="9" customWidth="1"/>
    <col min="10" max="10" width="11.125" style="0" customWidth="1"/>
    <col min="11" max="11" width="11.75390625" style="0" customWidth="1"/>
    <col min="12" max="12" width="14.75390625" style="0" customWidth="1"/>
  </cols>
  <sheetData>
    <row r="1" spans="1:12" ht="20.25" customHeight="1">
      <c r="A1" s="1"/>
      <c r="C1" s="4"/>
      <c r="D1" s="11"/>
      <c r="E1" s="11"/>
      <c r="F1" s="5">
        <v>41973</v>
      </c>
      <c r="G1" s="11"/>
      <c r="H1" s="11"/>
      <c r="I1" s="4"/>
      <c r="J1" s="4"/>
      <c r="K1" s="11"/>
      <c r="L1" s="9"/>
    </row>
    <row r="2" spans="1:12" ht="20.25" customHeight="1">
      <c r="A2" s="1" t="s">
        <v>22</v>
      </c>
      <c r="C2" s="4"/>
      <c r="D2" s="11"/>
      <c r="E2" s="11"/>
      <c r="F2" s="11"/>
      <c r="G2" s="11"/>
      <c r="H2" s="11"/>
      <c r="I2" s="4"/>
      <c r="J2" s="4"/>
      <c r="K2" s="11"/>
      <c r="L2" s="9"/>
    </row>
    <row r="3" spans="3:10" ht="12.75">
      <c r="C3" s="3" t="s">
        <v>0</v>
      </c>
      <c r="D3" s="12" t="s">
        <v>1</v>
      </c>
      <c r="E3" s="12" t="s">
        <v>2</v>
      </c>
      <c r="F3" s="10" t="s">
        <v>3</v>
      </c>
      <c r="G3" s="4"/>
      <c r="H3" s="4"/>
      <c r="I3" s="11"/>
      <c r="J3" s="9"/>
    </row>
    <row r="4" spans="3:10" ht="12.75">
      <c r="C4" s="3" t="s">
        <v>4</v>
      </c>
      <c r="D4" s="12"/>
      <c r="E4" s="12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f>октябрь!F5</f>
        <v>24060.54</v>
      </c>
      <c r="D5" s="12">
        <v>14416.99</v>
      </c>
      <c r="E5" s="12">
        <v>11093.67</v>
      </c>
      <c r="F5" s="12">
        <v>27383.86</v>
      </c>
      <c r="G5" s="4"/>
      <c r="H5" s="4" t="s">
        <v>32</v>
      </c>
      <c r="I5" s="11">
        <f>октябрь!I5+1112.35</f>
        <v>61119</v>
      </c>
      <c r="J5" s="9"/>
    </row>
    <row r="6" spans="2:10" ht="12.75">
      <c r="B6" s="2" t="s">
        <v>6</v>
      </c>
      <c r="C6" s="12">
        <f>октябрь!F6</f>
        <v>158.45</v>
      </c>
      <c r="D6" s="12">
        <v>0</v>
      </c>
      <c r="E6" s="12">
        <v>0</v>
      </c>
      <c r="F6" s="12">
        <v>158.45</v>
      </c>
      <c r="G6" s="4"/>
      <c r="H6" s="4"/>
      <c r="I6" s="11"/>
      <c r="J6" s="9"/>
    </row>
    <row r="7" spans="2:10" ht="12.75">
      <c r="B7" s="2" t="s">
        <v>8</v>
      </c>
      <c r="C7" s="3">
        <f>SUM(C5:C6)</f>
        <v>24218.99</v>
      </c>
      <c r="D7" s="12">
        <f>SUM(D5:D6)</f>
        <v>14416.99</v>
      </c>
      <c r="E7" s="12">
        <f>SUM(E5:E6)</f>
        <v>11093.67</v>
      </c>
      <c r="F7" s="12">
        <f>SUM(F5:F6)</f>
        <v>27542.31</v>
      </c>
      <c r="G7" s="4"/>
      <c r="H7" s="4"/>
      <c r="I7" s="11"/>
      <c r="J7" s="9"/>
    </row>
    <row r="8" spans="2:12" ht="15">
      <c r="B8" s="30" t="s">
        <v>27</v>
      </c>
      <c r="C8" s="31">
        <f>октябрь!B22</f>
        <v>-21274.055</v>
      </c>
      <c r="D8" s="11"/>
      <c r="E8" s="11"/>
      <c r="F8" s="11"/>
      <c r="G8" s="11"/>
      <c r="H8" s="11"/>
      <c r="I8" s="4"/>
      <c r="J8" s="4"/>
      <c r="K8" s="11"/>
      <c r="L8" s="9"/>
    </row>
    <row r="9" spans="3:12" ht="12.75">
      <c r="C9" s="4"/>
      <c r="D9" s="11"/>
      <c r="E9" s="11"/>
      <c r="F9" s="11"/>
      <c r="G9" s="11"/>
      <c r="H9" s="11"/>
      <c r="I9" s="4"/>
      <c r="J9" s="4"/>
      <c r="K9" s="11"/>
      <c r="L9" s="9"/>
    </row>
    <row r="10" spans="1:12" ht="12.75">
      <c r="A10" s="36" t="s">
        <v>37</v>
      </c>
      <c r="B10" s="38" t="s">
        <v>9</v>
      </c>
      <c r="C10" s="39"/>
      <c r="D10" s="33" t="s">
        <v>10</v>
      </c>
      <c r="E10" s="34"/>
      <c r="F10" s="34"/>
      <c r="G10" s="35"/>
      <c r="H10" s="33" t="s">
        <v>15</v>
      </c>
      <c r="I10" s="34"/>
      <c r="J10" s="34"/>
      <c r="K10" s="34"/>
      <c r="L10" s="35"/>
    </row>
    <row r="11" spans="1:12" ht="22.5" customHeight="1">
      <c r="A11" s="37"/>
      <c r="B11" s="40"/>
      <c r="C11" s="41"/>
      <c r="D11" s="12" t="s">
        <v>11</v>
      </c>
      <c r="E11" s="12" t="s">
        <v>12</v>
      </c>
      <c r="F11" s="12" t="s">
        <v>13</v>
      </c>
      <c r="G11" s="12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4.25" customHeight="1">
      <c r="A12" s="2"/>
      <c r="B12" s="7"/>
      <c r="C12" s="3"/>
      <c r="D12" s="12"/>
      <c r="E12" s="12"/>
      <c r="F12" s="12"/>
      <c r="G12" s="12"/>
      <c r="H12" s="12"/>
      <c r="I12" s="3"/>
      <c r="J12" s="3"/>
      <c r="K12" s="12"/>
      <c r="L12" s="8"/>
    </row>
    <row r="13" spans="1:12" ht="12.75">
      <c r="A13" s="2"/>
      <c r="B13" s="33" t="s">
        <v>30</v>
      </c>
      <c r="C13" s="35"/>
      <c r="D13" s="12"/>
      <c r="F13" s="12" t="s">
        <v>75</v>
      </c>
      <c r="G13" s="3"/>
      <c r="H13" s="3"/>
      <c r="I13" s="3"/>
      <c r="J13" s="3"/>
      <c r="K13" s="12"/>
      <c r="L13" s="8"/>
    </row>
    <row r="14" spans="1:12" ht="12.75">
      <c r="A14" s="2"/>
      <c r="B14" s="33" t="s">
        <v>31</v>
      </c>
      <c r="C14" s="35"/>
      <c r="D14" s="12"/>
      <c r="E14" s="12"/>
      <c r="F14" s="16" t="s">
        <v>23</v>
      </c>
      <c r="G14" s="13">
        <v>8239.64</v>
      </c>
      <c r="H14" s="3"/>
      <c r="I14" s="3"/>
      <c r="J14" s="3"/>
      <c r="K14" s="12"/>
      <c r="L14" s="8"/>
    </row>
    <row r="15" spans="1:12" ht="12.75">
      <c r="A15" s="2"/>
      <c r="B15" s="3"/>
      <c r="C15" s="3"/>
      <c r="D15" s="12"/>
      <c r="E15" s="12"/>
      <c r="F15" s="16"/>
      <c r="G15" s="13"/>
      <c r="H15" s="3"/>
      <c r="I15" s="3"/>
      <c r="J15" s="3"/>
      <c r="K15" s="12"/>
      <c r="L15" s="8"/>
    </row>
    <row r="16" spans="1:12" ht="12.75">
      <c r="A16" s="2"/>
      <c r="B16" s="3"/>
      <c r="C16" s="3"/>
      <c r="D16" s="12"/>
      <c r="E16" s="12"/>
      <c r="F16" s="16"/>
      <c r="G16" s="13"/>
      <c r="H16" s="3"/>
      <c r="I16" s="3"/>
      <c r="J16" s="3"/>
      <c r="K16" s="12"/>
      <c r="L16" s="8"/>
    </row>
    <row r="17" spans="1:12" ht="12.75">
      <c r="A17" s="2"/>
      <c r="B17" s="2"/>
      <c r="C17" s="3"/>
      <c r="D17" s="12"/>
      <c r="E17" s="12"/>
      <c r="F17" s="12"/>
      <c r="G17" s="3"/>
      <c r="H17" s="3"/>
      <c r="I17" s="3"/>
      <c r="J17" s="3"/>
      <c r="K17" s="12"/>
      <c r="L17" s="14"/>
    </row>
    <row r="18" spans="1:12" ht="12.75">
      <c r="A18" s="2"/>
      <c r="B18" s="2"/>
      <c r="C18" s="3"/>
      <c r="D18" s="12"/>
      <c r="E18" s="12"/>
      <c r="F18" s="12"/>
      <c r="G18" s="12"/>
      <c r="H18" s="12"/>
      <c r="I18" s="3"/>
      <c r="J18" s="3"/>
      <c r="K18" s="12"/>
      <c r="L18" s="8"/>
    </row>
    <row r="19" spans="1:12" ht="12.75">
      <c r="A19" s="2"/>
      <c r="B19" s="2"/>
      <c r="C19" s="3"/>
      <c r="D19" s="12"/>
      <c r="E19" s="12"/>
      <c r="F19" s="12"/>
      <c r="G19" s="12"/>
      <c r="H19" s="12"/>
      <c r="I19" s="3"/>
      <c r="J19" s="3"/>
      <c r="K19" s="12"/>
      <c r="L19" s="8"/>
    </row>
    <row r="21" spans="1:2" ht="15">
      <c r="A21" s="32" t="s">
        <v>26</v>
      </c>
      <c r="B21" s="32">
        <f>G14</f>
        <v>8239.64</v>
      </c>
    </row>
    <row r="22" spans="1:2" ht="15">
      <c r="A22" s="32" t="s">
        <v>27</v>
      </c>
      <c r="B22" s="31">
        <f>E7+C8-B21</f>
        <v>-18420.025</v>
      </c>
    </row>
  </sheetData>
  <sheetProtection/>
  <mergeCells count="6">
    <mergeCell ref="A10:A11"/>
    <mergeCell ref="B10:C11"/>
    <mergeCell ref="D10:G10"/>
    <mergeCell ref="H10:L10"/>
    <mergeCell ref="B13:C13"/>
    <mergeCell ref="B14:C14"/>
  </mergeCells>
  <printOptions/>
  <pageMargins left="0.75" right="0.75" top="1" bottom="1" header="0.5" footer="0.5"/>
  <pageSetup horizontalDpi="600" verticalDpi="600" orientation="landscape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PageLayoutView="0" workbookViewId="0" topLeftCell="A1">
      <selection activeCell="I5" sqref="I5"/>
    </sheetView>
  </sheetViews>
  <sheetFormatPr defaultColWidth="9.00390625" defaultRowHeight="12.75"/>
  <cols>
    <col min="1" max="1" width="14.375" style="0" customWidth="1"/>
    <col min="2" max="2" width="15.75390625" style="0" customWidth="1"/>
    <col min="3" max="3" width="14.375" style="0" customWidth="1"/>
    <col min="4" max="4" width="11.625" style="9" customWidth="1"/>
    <col min="5" max="5" width="16.125" style="9" customWidth="1"/>
    <col min="6" max="6" width="17.875" style="9" customWidth="1"/>
    <col min="7" max="7" width="16.75390625" style="9" customWidth="1"/>
    <col min="8" max="8" width="17.125" style="9" customWidth="1"/>
    <col min="10" max="10" width="11.125" style="0" customWidth="1"/>
    <col min="11" max="11" width="11.75390625" style="0" customWidth="1"/>
    <col min="12" max="12" width="14.75390625" style="0" customWidth="1"/>
  </cols>
  <sheetData>
    <row r="1" spans="1:12" ht="20.25" customHeight="1">
      <c r="A1" s="1"/>
      <c r="C1" s="4"/>
      <c r="D1" s="11"/>
      <c r="E1" s="11"/>
      <c r="F1" s="5">
        <v>42003</v>
      </c>
      <c r="G1" s="11"/>
      <c r="H1" s="11"/>
      <c r="I1" s="4"/>
      <c r="J1" s="4"/>
      <c r="K1" s="11"/>
      <c r="L1" s="9"/>
    </row>
    <row r="2" spans="1:12" ht="20.25" customHeight="1">
      <c r="A2" s="1" t="s">
        <v>22</v>
      </c>
      <c r="C2" s="4"/>
      <c r="D2" s="11"/>
      <c r="E2" s="11"/>
      <c r="F2" s="11"/>
      <c r="G2" s="11"/>
      <c r="H2" s="11"/>
      <c r="I2" s="4"/>
      <c r="J2" s="4"/>
      <c r="K2" s="11"/>
      <c r="L2" s="9"/>
    </row>
    <row r="3" spans="3:10" ht="12.75">
      <c r="C3" s="3" t="s">
        <v>0</v>
      </c>
      <c r="D3" s="12" t="s">
        <v>1</v>
      </c>
      <c r="E3" s="12" t="s">
        <v>2</v>
      </c>
      <c r="F3" s="10" t="s">
        <v>3</v>
      </c>
      <c r="G3" s="4"/>
      <c r="H3" s="4"/>
      <c r="I3" s="11"/>
      <c r="J3" s="9"/>
    </row>
    <row r="4" spans="3:10" ht="12.75">
      <c r="C4" s="3" t="s">
        <v>4</v>
      </c>
      <c r="D4" s="12"/>
      <c r="E4" s="12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f>ноябрь!F5</f>
        <v>27383.86</v>
      </c>
      <c r="D5" s="12">
        <v>14416.98</v>
      </c>
      <c r="E5" s="12">
        <v>18798.17</v>
      </c>
      <c r="F5" s="12">
        <v>23002.67</v>
      </c>
      <c r="G5" s="4"/>
      <c r="H5" s="4" t="s">
        <v>32</v>
      </c>
      <c r="I5" s="11">
        <f>ноябрь!I5+953.37</f>
        <v>62072.37</v>
      </c>
      <c r="J5" s="9"/>
    </row>
    <row r="6" spans="2:10" ht="12.75">
      <c r="B6" s="2" t="s">
        <v>6</v>
      </c>
      <c r="C6" s="12">
        <f>ноябрь!F6</f>
        <v>158.45</v>
      </c>
      <c r="D6" s="12">
        <v>0</v>
      </c>
      <c r="E6" s="12">
        <v>21.4</v>
      </c>
      <c r="F6" s="12">
        <v>137.05</v>
      </c>
      <c r="G6" s="4"/>
      <c r="H6" s="4"/>
      <c r="I6" s="11"/>
      <c r="J6" s="9"/>
    </row>
    <row r="7" spans="2:10" ht="12.75">
      <c r="B7" s="2" t="s">
        <v>8</v>
      </c>
      <c r="C7" s="3">
        <f>SUM(C5:C6)</f>
        <v>27542.31</v>
      </c>
      <c r="D7" s="12">
        <f>SUM(D5:D6)</f>
        <v>14416.98</v>
      </c>
      <c r="E7" s="12">
        <f>SUM(E5:E6)</f>
        <v>18819.57</v>
      </c>
      <c r="F7" s="12">
        <f>SUM(F5:F6)</f>
        <v>23139.719999999998</v>
      </c>
      <c r="G7" s="4"/>
      <c r="H7" s="4"/>
      <c r="I7" s="11"/>
      <c r="J7" s="9"/>
    </row>
    <row r="8" spans="2:12" ht="15">
      <c r="B8" s="30" t="s">
        <v>27</v>
      </c>
      <c r="C8" s="31">
        <f>ноябрь!B22</f>
        <v>-18420.025</v>
      </c>
      <c r="D8" s="11"/>
      <c r="E8" s="11"/>
      <c r="F8" s="11"/>
      <c r="G8" s="11"/>
      <c r="H8" s="11"/>
      <c r="I8" s="4"/>
      <c r="J8" s="4"/>
      <c r="K8" s="11"/>
      <c r="L8" s="9"/>
    </row>
    <row r="9" spans="3:12" ht="12.75">
      <c r="C9" s="4"/>
      <c r="D9" s="11"/>
      <c r="E9" s="11"/>
      <c r="F9" s="11"/>
      <c r="G9" s="11"/>
      <c r="H9" s="11"/>
      <c r="I9" s="4"/>
      <c r="J9" s="4"/>
      <c r="K9" s="11"/>
      <c r="L9" s="9"/>
    </row>
    <row r="10" spans="1:12" ht="12.75">
      <c r="A10" s="36" t="s">
        <v>37</v>
      </c>
      <c r="B10" s="38" t="s">
        <v>9</v>
      </c>
      <c r="C10" s="39"/>
      <c r="D10" s="33" t="s">
        <v>10</v>
      </c>
      <c r="E10" s="34"/>
      <c r="F10" s="34"/>
      <c r="G10" s="35"/>
      <c r="H10" s="33" t="s">
        <v>15</v>
      </c>
      <c r="I10" s="34"/>
      <c r="J10" s="34"/>
      <c r="K10" s="34"/>
      <c r="L10" s="35"/>
    </row>
    <row r="11" spans="1:12" ht="22.5" customHeight="1">
      <c r="A11" s="37"/>
      <c r="B11" s="40"/>
      <c r="C11" s="41"/>
      <c r="D11" s="12" t="s">
        <v>11</v>
      </c>
      <c r="E11" s="12" t="s">
        <v>12</v>
      </c>
      <c r="F11" s="12" t="s">
        <v>13</v>
      </c>
      <c r="G11" s="12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4.25" customHeight="1">
      <c r="A12" s="2"/>
      <c r="B12" s="7"/>
      <c r="C12" s="3"/>
      <c r="D12" s="12"/>
      <c r="E12" s="12"/>
      <c r="F12" s="12"/>
      <c r="G12" s="12"/>
      <c r="H12" s="12"/>
      <c r="I12" s="3"/>
      <c r="J12" s="3"/>
      <c r="K12" s="12"/>
      <c r="L12" s="8"/>
    </row>
    <row r="13" spans="1:12" ht="12.75">
      <c r="A13" s="2"/>
      <c r="B13" s="33" t="s">
        <v>30</v>
      </c>
      <c r="C13" s="35"/>
      <c r="D13" s="12"/>
      <c r="F13" s="12" t="s">
        <v>75</v>
      </c>
      <c r="G13" s="3"/>
      <c r="H13" s="3"/>
      <c r="I13" s="3"/>
      <c r="J13" s="3"/>
      <c r="K13" s="12"/>
      <c r="L13" s="8"/>
    </row>
    <row r="14" spans="1:12" ht="12.75">
      <c r="A14" s="2"/>
      <c r="B14" s="33" t="s">
        <v>31</v>
      </c>
      <c r="C14" s="35"/>
      <c r="D14" s="12"/>
      <c r="E14" s="12"/>
      <c r="F14" s="16" t="s">
        <v>23</v>
      </c>
      <c r="G14" s="13">
        <v>8239.64</v>
      </c>
      <c r="H14" s="3"/>
      <c r="I14" s="3"/>
      <c r="J14" s="3"/>
      <c r="K14" s="12"/>
      <c r="L14" s="8"/>
    </row>
    <row r="15" spans="1:12" ht="12.75">
      <c r="A15" s="2"/>
      <c r="B15" s="3"/>
      <c r="C15" s="3"/>
      <c r="D15" s="12"/>
      <c r="E15" s="12"/>
      <c r="F15" s="16"/>
      <c r="G15" s="13"/>
      <c r="H15" s="3"/>
      <c r="I15" s="3"/>
      <c r="J15" s="3"/>
      <c r="K15" s="12"/>
      <c r="L15" s="8"/>
    </row>
    <row r="16" spans="1:12" ht="12.75">
      <c r="A16" s="2"/>
      <c r="B16" s="3"/>
      <c r="C16" s="3"/>
      <c r="D16" s="12"/>
      <c r="E16" s="12"/>
      <c r="F16" s="16"/>
      <c r="G16" s="13"/>
      <c r="H16" s="3"/>
      <c r="I16" s="3"/>
      <c r="J16" s="3"/>
      <c r="K16" s="12"/>
      <c r="L16" s="8"/>
    </row>
    <row r="17" spans="1:12" ht="12.75">
      <c r="A17" s="2"/>
      <c r="B17" s="2"/>
      <c r="C17" s="3"/>
      <c r="D17" s="12"/>
      <c r="E17" s="12"/>
      <c r="F17" s="12"/>
      <c r="G17" s="3"/>
      <c r="H17" s="3"/>
      <c r="I17" s="3"/>
      <c r="J17" s="3"/>
      <c r="K17" s="12"/>
      <c r="L17" s="14"/>
    </row>
    <row r="18" spans="1:12" ht="12.75">
      <c r="A18" s="2"/>
      <c r="B18" s="2"/>
      <c r="C18" s="3"/>
      <c r="D18" s="12"/>
      <c r="E18" s="12"/>
      <c r="F18" s="12"/>
      <c r="G18" s="12"/>
      <c r="H18" s="12"/>
      <c r="I18" s="3"/>
      <c r="J18" s="3"/>
      <c r="K18" s="12"/>
      <c r="L18" s="8"/>
    </row>
    <row r="19" spans="1:12" ht="12.75">
      <c r="A19" s="2"/>
      <c r="B19" s="2"/>
      <c r="C19" s="3"/>
      <c r="D19" s="12"/>
      <c r="E19" s="12"/>
      <c r="F19" s="12"/>
      <c r="G19" s="12"/>
      <c r="H19" s="12"/>
      <c r="I19" s="3"/>
      <c r="J19" s="3"/>
      <c r="K19" s="12"/>
      <c r="L19" s="8"/>
    </row>
    <row r="21" spans="1:2" ht="15">
      <c r="A21" s="32" t="s">
        <v>26</v>
      </c>
      <c r="B21" s="32">
        <f>G14</f>
        <v>8239.64</v>
      </c>
    </row>
    <row r="22" spans="1:2" ht="15">
      <c r="A22" s="32" t="s">
        <v>27</v>
      </c>
      <c r="B22" s="31">
        <f>E7+C8-B21</f>
        <v>-7840.095000000001</v>
      </c>
    </row>
  </sheetData>
  <sheetProtection/>
  <mergeCells count="6">
    <mergeCell ref="H10:L10"/>
    <mergeCell ref="B14:C14"/>
    <mergeCell ref="A10:A11"/>
    <mergeCell ref="B10:C11"/>
    <mergeCell ref="D10:G10"/>
    <mergeCell ref="B13:C13"/>
  </mergeCells>
  <printOptions/>
  <pageMargins left="0.75" right="0.75" top="1" bottom="1" header="0.5" footer="0.5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I5" sqref="I5"/>
    </sheetView>
  </sheetViews>
  <sheetFormatPr defaultColWidth="9.00390625" defaultRowHeight="12.75"/>
  <cols>
    <col min="1" max="1" width="12.625" style="0" customWidth="1"/>
    <col min="2" max="2" width="15.75390625" style="0" customWidth="1"/>
    <col min="3" max="3" width="16.00390625" style="0" customWidth="1"/>
    <col min="4" max="4" width="13.375" style="0" customWidth="1"/>
    <col min="5" max="5" width="16.375" style="0" customWidth="1"/>
    <col min="6" max="6" width="18.125" style="0" customWidth="1"/>
    <col min="7" max="7" width="16.625" style="0" customWidth="1"/>
    <col min="8" max="8" width="16.00390625" style="0" customWidth="1"/>
    <col min="10" max="10" width="11.625" style="0" customWidth="1"/>
    <col min="11" max="11" width="12.125" style="0" customWidth="1"/>
    <col min="12" max="12" width="16.00390625" style="0" customWidth="1"/>
  </cols>
  <sheetData>
    <row r="1" spans="1:12" ht="20.25" customHeight="1">
      <c r="A1" s="1"/>
      <c r="C1" s="4"/>
      <c r="D1" s="11"/>
      <c r="E1" s="11"/>
      <c r="F1" s="17">
        <v>41698</v>
      </c>
      <c r="G1" s="4"/>
      <c r="H1" s="4"/>
      <c r="I1" s="4"/>
      <c r="J1" s="4"/>
      <c r="K1" s="11"/>
      <c r="L1" s="9"/>
    </row>
    <row r="2" spans="1:12" ht="20.25" customHeight="1">
      <c r="A2" s="1" t="s">
        <v>24</v>
      </c>
      <c r="C2" s="4"/>
      <c r="D2" s="11"/>
      <c r="E2" s="11"/>
      <c r="F2" s="11"/>
      <c r="G2" s="4"/>
      <c r="H2" s="4"/>
      <c r="I2" s="4"/>
      <c r="J2" s="4"/>
      <c r="K2" s="11"/>
      <c r="L2" s="9"/>
    </row>
    <row r="3" spans="3:10" ht="12.75">
      <c r="C3" s="3" t="s">
        <v>0</v>
      </c>
      <c r="D3" s="12" t="s">
        <v>1</v>
      </c>
      <c r="E3" s="12" t="s">
        <v>2</v>
      </c>
      <c r="F3" s="6" t="s">
        <v>3</v>
      </c>
      <c r="G3" s="4"/>
      <c r="H3" s="4"/>
      <c r="I3" s="11"/>
      <c r="J3" s="9"/>
    </row>
    <row r="4" spans="3:10" ht="12.75">
      <c r="C4" s="3" t="s">
        <v>4</v>
      </c>
      <c r="D4" s="12"/>
      <c r="E4" s="12"/>
      <c r="F4" s="6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3">
        <v>26299.67</v>
      </c>
      <c r="D5" s="12">
        <v>13597.82</v>
      </c>
      <c r="E5" s="12">
        <v>14343.65</v>
      </c>
      <c r="F5" s="3">
        <v>25553.84</v>
      </c>
      <c r="G5" s="4"/>
      <c r="H5" s="4" t="s">
        <v>32</v>
      </c>
      <c r="I5" s="11">
        <v>48932.26</v>
      </c>
      <c r="J5" s="9"/>
    </row>
    <row r="6" spans="2:10" ht="12.75">
      <c r="B6" s="2" t="s">
        <v>6</v>
      </c>
      <c r="C6" s="3">
        <v>1393.54</v>
      </c>
      <c r="D6" s="12">
        <v>0</v>
      </c>
      <c r="E6" s="12">
        <v>185.75</v>
      </c>
      <c r="F6" s="3">
        <v>1207.79</v>
      </c>
      <c r="G6" s="4"/>
      <c r="H6" s="4"/>
      <c r="I6" s="11"/>
      <c r="J6" s="9"/>
    </row>
    <row r="7" spans="2:10" ht="12.75">
      <c r="B7" s="2" t="s">
        <v>8</v>
      </c>
      <c r="C7" s="3">
        <f>SUM(C5:C6)</f>
        <v>27693.21</v>
      </c>
      <c r="D7" s="12">
        <f>SUM(D5:D6)</f>
        <v>13597.82</v>
      </c>
      <c r="E7" s="12">
        <f>SUM(E5:E6)</f>
        <v>14529.4</v>
      </c>
      <c r="F7" s="3">
        <f>SUM(F5:F6)</f>
        <v>26761.63</v>
      </c>
      <c r="G7" s="4"/>
      <c r="H7" s="4"/>
      <c r="I7" s="11"/>
      <c r="J7" s="9"/>
    </row>
    <row r="8" spans="2:12" ht="12.75">
      <c r="B8" s="18" t="s">
        <v>27</v>
      </c>
      <c r="C8" s="18">
        <v>32656.1</v>
      </c>
      <c r="D8" s="11"/>
      <c r="E8" s="11"/>
      <c r="F8" s="11"/>
      <c r="G8" s="4"/>
      <c r="H8" s="4"/>
      <c r="I8" s="4"/>
      <c r="J8" s="4"/>
      <c r="K8" s="11"/>
      <c r="L8" s="9"/>
    </row>
    <row r="9" spans="3:12" ht="12.75">
      <c r="C9" s="4"/>
      <c r="D9" s="11"/>
      <c r="E9" s="11"/>
      <c r="F9" s="11"/>
      <c r="G9" s="4"/>
      <c r="H9" s="4"/>
      <c r="I9" s="4"/>
      <c r="J9" s="4"/>
      <c r="K9" s="11"/>
      <c r="L9" s="9"/>
    </row>
    <row r="10" spans="1:12" ht="12.75">
      <c r="A10" s="36" t="s">
        <v>37</v>
      </c>
      <c r="B10" s="38" t="s">
        <v>9</v>
      </c>
      <c r="C10" s="39"/>
      <c r="D10" s="33" t="s">
        <v>10</v>
      </c>
      <c r="E10" s="34"/>
      <c r="F10" s="34"/>
      <c r="G10" s="35"/>
      <c r="H10" s="33" t="s">
        <v>15</v>
      </c>
      <c r="I10" s="34"/>
      <c r="J10" s="34"/>
      <c r="K10" s="34"/>
      <c r="L10" s="35"/>
    </row>
    <row r="11" spans="1:12" ht="22.5" customHeight="1">
      <c r="A11" s="37"/>
      <c r="B11" s="40"/>
      <c r="C11" s="41"/>
      <c r="D11" s="12" t="s">
        <v>11</v>
      </c>
      <c r="E11" s="12" t="s">
        <v>12</v>
      </c>
      <c r="F11" s="12" t="s">
        <v>13</v>
      </c>
      <c r="G11" s="3" t="s">
        <v>14</v>
      </c>
      <c r="H11" s="3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3"/>
      <c r="D12" s="12"/>
      <c r="E12" s="12"/>
      <c r="F12" s="12"/>
      <c r="G12" s="3"/>
      <c r="H12" s="3"/>
      <c r="I12" s="3"/>
      <c r="J12" s="3"/>
      <c r="K12" s="12"/>
      <c r="L12" s="8"/>
    </row>
    <row r="13" spans="1:12" ht="12.75">
      <c r="A13" s="2"/>
      <c r="B13" s="33" t="s">
        <v>30</v>
      </c>
      <c r="C13" s="35"/>
      <c r="D13" s="12"/>
      <c r="E13" s="12" t="s">
        <v>33</v>
      </c>
      <c r="F13" s="12"/>
      <c r="G13" s="3"/>
      <c r="H13" s="3"/>
      <c r="I13" s="3"/>
      <c r="J13" s="3"/>
      <c r="K13" s="12"/>
      <c r="L13" s="8"/>
    </row>
    <row r="14" spans="1:12" ht="12.75">
      <c r="A14" s="2"/>
      <c r="B14" s="33" t="s">
        <v>31</v>
      </c>
      <c r="C14" s="35"/>
      <c r="D14" s="12"/>
      <c r="E14" s="12"/>
      <c r="F14" s="16" t="s">
        <v>23</v>
      </c>
      <c r="G14" s="13">
        <v>7767.42</v>
      </c>
      <c r="H14" s="3"/>
      <c r="I14" s="3"/>
      <c r="J14" s="3"/>
      <c r="K14" s="12"/>
      <c r="L14" s="8"/>
    </row>
    <row r="15" spans="1:12" ht="12.75">
      <c r="A15" s="2"/>
      <c r="B15" s="3"/>
      <c r="C15" s="3"/>
      <c r="D15" s="12"/>
      <c r="E15" s="12"/>
      <c r="F15" s="16"/>
      <c r="G15" s="13"/>
      <c r="H15" s="3"/>
      <c r="I15" s="3"/>
      <c r="J15" s="3"/>
      <c r="K15" s="12"/>
      <c r="L15" s="8"/>
    </row>
    <row r="16" spans="1:12" ht="12.75">
      <c r="A16" s="2" t="s">
        <v>42</v>
      </c>
      <c r="B16" s="24" t="s">
        <v>43</v>
      </c>
      <c r="C16" s="3"/>
      <c r="D16" s="12" t="s">
        <v>44</v>
      </c>
      <c r="E16" s="12"/>
      <c r="F16" s="16" t="s">
        <v>45</v>
      </c>
      <c r="G16" s="13">
        <v>1436.97</v>
      </c>
      <c r="H16" s="3" t="s">
        <v>46</v>
      </c>
      <c r="I16" s="3" t="s">
        <v>21</v>
      </c>
      <c r="J16" s="3">
        <v>2</v>
      </c>
      <c r="K16" s="12">
        <v>210</v>
      </c>
      <c r="L16" s="8">
        <v>420</v>
      </c>
    </row>
    <row r="17" spans="1:12" ht="12.75">
      <c r="A17" s="2"/>
      <c r="B17" s="3"/>
      <c r="C17" s="3"/>
      <c r="D17" s="12" t="s">
        <v>29</v>
      </c>
      <c r="E17" s="12"/>
      <c r="F17" s="16"/>
      <c r="G17" s="13"/>
      <c r="H17" s="3" t="s">
        <v>47</v>
      </c>
      <c r="I17" s="3" t="s">
        <v>21</v>
      </c>
      <c r="J17" s="3">
        <v>2</v>
      </c>
      <c r="K17" s="12">
        <v>81</v>
      </c>
      <c r="L17" s="8">
        <v>162</v>
      </c>
    </row>
    <row r="18" spans="1:12" ht="12.75">
      <c r="A18" s="2"/>
      <c r="B18" s="3"/>
      <c r="C18" s="3"/>
      <c r="D18" s="12"/>
      <c r="E18" s="12"/>
      <c r="F18" s="16"/>
      <c r="G18" s="13"/>
      <c r="H18" s="3" t="s">
        <v>48</v>
      </c>
      <c r="I18" s="3" t="s">
        <v>49</v>
      </c>
      <c r="J18" s="3">
        <v>0.5</v>
      </c>
      <c r="K18" s="12">
        <v>500</v>
      </c>
      <c r="L18" s="8">
        <v>250</v>
      </c>
    </row>
    <row r="19" spans="1:12" ht="12.75">
      <c r="A19" s="2"/>
      <c r="B19" s="3"/>
      <c r="C19" s="3"/>
      <c r="D19" s="12"/>
      <c r="E19" s="12"/>
      <c r="F19" s="16"/>
      <c r="G19" s="13"/>
      <c r="H19" s="3" t="s">
        <v>50</v>
      </c>
      <c r="I19" s="3" t="s">
        <v>49</v>
      </c>
      <c r="J19" s="3">
        <v>1</v>
      </c>
      <c r="K19" s="12">
        <v>34</v>
      </c>
      <c r="L19" s="8">
        <v>34</v>
      </c>
    </row>
    <row r="20" spans="1:12" ht="12.75">
      <c r="A20" s="2"/>
      <c r="B20" s="3"/>
      <c r="C20" s="3"/>
      <c r="D20" s="12"/>
      <c r="E20" s="12"/>
      <c r="F20" s="16"/>
      <c r="G20" s="13"/>
      <c r="H20" s="3" t="s">
        <v>51</v>
      </c>
      <c r="I20" s="3" t="s">
        <v>41</v>
      </c>
      <c r="J20" s="3">
        <v>1</v>
      </c>
      <c r="K20" s="12">
        <v>625.71</v>
      </c>
      <c r="L20" s="8">
        <v>625.71</v>
      </c>
    </row>
    <row r="21" spans="1:12" ht="12.75">
      <c r="A21" s="2"/>
      <c r="B21" s="3"/>
      <c r="C21" s="3"/>
      <c r="D21" s="12"/>
      <c r="E21" s="12"/>
      <c r="F21" s="16"/>
      <c r="G21" s="13"/>
      <c r="H21" s="3"/>
      <c r="I21" s="3"/>
      <c r="J21" s="3"/>
      <c r="K21" s="16" t="s">
        <v>23</v>
      </c>
      <c r="L21" s="14">
        <f>SUM(L16:L20)</f>
        <v>1491.71</v>
      </c>
    </row>
    <row r="22" spans="1:12" ht="12.75">
      <c r="A22" s="2"/>
      <c r="B22" s="3"/>
      <c r="C22" s="3"/>
      <c r="D22" s="12"/>
      <c r="E22" s="12"/>
      <c r="F22" s="16"/>
      <c r="G22" s="13"/>
      <c r="H22" s="3"/>
      <c r="I22" s="3"/>
      <c r="J22" s="3"/>
      <c r="K22" s="12"/>
      <c r="L22" s="8"/>
    </row>
    <row r="23" spans="1:12" ht="12.75">
      <c r="A23" s="2" t="s">
        <v>52</v>
      </c>
      <c r="B23" s="3" t="s">
        <v>53</v>
      </c>
      <c r="C23" s="3"/>
      <c r="D23" s="12" t="s">
        <v>28</v>
      </c>
      <c r="E23" s="12"/>
      <c r="F23" s="16">
        <v>0.5</v>
      </c>
      <c r="G23" s="13">
        <v>457.35</v>
      </c>
      <c r="H23" s="3" t="s">
        <v>40</v>
      </c>
      <c r="I23" s="3" t="s">
        <v>41</v>
      </c>
      <c r="J23" s="3">
        <v>0.5</v>
      </c>
      <c r="K23" s="12">
        <v>1116</v>
      </c>
      <c r="L23" s="8">
        <v>930</v>
      </c>
    </row>
    <row r="24" spans="1:12" ht="12.75">
      <c r="A24" s="2"/>
      <c r="B24" s="2"/>
      <c r="C24" s="3"/>
      <c r="D24" s="12" t="s">
        <v>28</v>
      </c>
      <c r="E24" s="12"/>
      <c r="F24" s="12"/>
      <c r="G24" s="3"/>
      <c r="H24" s="3"/>
      <c r="I24" s="3"/>
      <c r="J24" s="3"/>
      <c r="K24" s="16" t="s">
        <v>23</v>
      </c>
      <c r="L24" s="14">
        <v>930</v>
      </c>
    </row>
    <row r="25" spans="1:12" ht="12.75">
      <c r="A25" s="2"/>
      <c r="B25" s="2"/>
      <c r="C25" s="3"/>
      <c r="D25" s="12"/>
      <c r="E25" s="12"/>
      <c r="F25" s="16"/>
      <c r="G25" s="13"/>
      <c r="H25" s="3"/>
      <c r="I25" s="3"/>
      <c r="J25" s="3"/>
      <c r="K25" s="12"/>
      <c r="L25" s="8"/>
    </row>
    <row r="26" spans="1:12" ht="12.75">
      <c r="A26" s="2"/>
      <c r="B26" s="2"/>
      <c r="C26" s="3"/>
      <c r="D26" s="12"/>
      <c r="E26" s="12"/>
      <c r="F26" s="12"/>
      <c r="G26" s="3"/>
      <c r="H26" s="3"/>
      <c r="I26" s="3"/>
      <c r="J26" s="3"/>
      <c r="K26" s="12"/>
      <c r="L26" s="8"/>
    </row>
    <row r="28" spans="1:2" ht="12.75">
      <c r="A28" t="s">
        <v>26</v>
      </c>
      <c r="B28">
        <v>12083.45</v>
      </c>
    </row>
    <row r="29" spans="1:2" ht="12.75">
      <c r="A29" s="18" t="s">
        <v>27</v>
      </c>
      <c r="B29" s="18">
        <v>35102.05</v>
      </c>
    </row>
  </sheetData>
  <sheetProtection/>
  <mergeCells count="6">
    <mergeCell ref="A10:A11"/>
    <mergeCell ref="B10:C11"/>
    <mergeCell ref="D10:G10"/>
    <mergeCell ref="H10:L10"/>
    <mergeCell ref="B13:C13"/>
    <mergeCell ref="B14:C14"/>
  </mergeCells>
  <printOptions/>
  <pageMargins left="0.75" right="0.75" top="1" bottom="1" header="0.5" footer="0.5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B26" sqref="B26"/>
    </sheetView>
  </sheetViews>
  <sheetFormatPr defaultColWidth="9.00390625" defaultRowHeight="12.75"/>
  <cols>
    <col min="1" max="1" width="14.25390625" style="0" customWidth="1"/>
    <col min="2" max="2" width="12.00390625" style="0" customWidth="1"/>
    <col min="3" max="3" width="19.00390625" style="4" customWidth="1"/>
    <col min="4" max="4" width="13.25390625" style="11" customWidth="1"/>
    <col min="5" max="5" width="17.375" style="11" customWidth="1"/>
    <col min="6" max="6" width="18.25390625" style="11" customWidth="1"/>
    <col min="7" max="7" width="15.625" style="4" customWidth="1"/>
    <col min="8" max="8" width="15.375" style="4" customWidth="1"/>
    <col min="9" max="9" width="9.125" style="4" customWidth="1"/>
    <col min="10" max="10" width="12.375" style="4" customWidth="1"/>
    <col min="11" max="11" width="10.75390625" style="11" customWidth="1"/>
    <col min="12" max="12" width="14.375" style="9" customWidth="1"/>
  </cols>
  <sheetData>
    <row r="1" spans="1:6" ht="20.25" customHeight="1">
      <c r="A1" s="1"/>
      <c r="F1" s="17">
        <v>41729</v>
      </c>
    </row>
    <row r="2" ht="20.25" customHeight="1">
      <c r="A2" s="1" t="s">
        <v>24</v>
      </c>
    </row>
    <row r="3" spans="3:12" ht="12.75">
      <c r="C3" s="3" t="s">
        <v>0</v>
      </c>
      <c r="D3" s="12" t="s">
        <v>1</v>
      </c>
      <c r="E3" s="12" t="s">
        <v>2</v>
      </c>
      <c r="F3" s="6" t="s">
        <v>3</v>
      </c>
      <c r="I3" s="11"/>
      <c r="J3" s="9"/>
      <c r="K3"/>
      <c r="L3"/>
    </row>
    <row r="4" spans="3:12" ht="12.75">
      <c r="C4" s="3" t="s">
        <v>4</v>
      </c>
      <c r="D4" s="12"/>
      <c r="E4" s="12"/>
      <c r="F4" s="6" t="s">
        <v>4</v>
      </c>
      <c r="I4" s="11"/>
      <c r="J4" s="9"/>
      <c r="K4"/>
      <c r="L4"/>
    </row>
    <row r="5" spans="1:12" ht="12.75">
      <c r="A5" s="2" t="s">
        <v>5</v>
      </c>
      <c r="B5" s="2" t="s">
        <v>7</v>
      </c>
      <c r="C5" s="3">
        <v>25553.84</v>
      </c>
      <c r="D5" s="12">
        <v>13597.82</v>
      </c>
      <c r="E5" s="12">
        <v>25353.9</v>
      </c>
      <c r="F5" s="3">
        <v>13797.76</v>
      </c>
      <c r="H5" s="4" t="s">
        <v>32</v>
      </c>
      <c r="I5" s="11">
        <v>51750.25</v>
      </c>
      <c r="J5" s="9"/>
      <c r="K5"/>
      <c r="L5"/>
    </row>
    <row r="6" spans="2:12" ht="12.75">
      <c r="B6" s="2" t="s">
        <v>6</v>
      </c>
      <c r="C6" s="3">
        <v>1207.79</v>
      </c>
      <c r="D6" s="12">
        <v>0</v>
      </c>
      <c r="E6" s="12">
        <v>1048.79</v>
      </c>
      <c r="F6" s="3">
        <v>159</v>
      </c>
      <c r="I6" s="11"/>
      <c r="J6" s="9"/>
      <c r="K6"/>
      <c r="L6"/>
    </row>
    <row r="7" spans="2:12" ht="12.75">
      <c r="B7" s="2" t="s">
        <v>8</v>
      </c>
      <c r="C7" s="3">
        <f>SUM(C5:C6)</f>
        <v>26761.63</v>
      </c>
      <c r="D7" s="12">
        <f>SUM(D5:D6)</f>
        <v>13597.82</v>
      </c>
      <c r="E7" s="12">
        <f>SUM(E5:E6)</f>
        <v>26402.690000000002</v>
      </c>
      <c r="F7" s="3">
        <f>SUM(F5:F6)</f>
        <v>13956.76</v>
      </c>
      <c r="I7" s="11"/>
      <c r="J7" s="9"/>
      <c r="K7"/>
      <c r="L7"/>
    </row>
    <row r="8" spans="2:3" ht="12.75">
      <c r="B8" s="18" t="s">
        <v>27</v>
      </c>
      <c r="C8" s="18">
        <v>35102.05</v>
      </c>
    </row>
    <row r="10" spans="1:12" ht="12.75">
      <c r="A10" s="36" t="s">
        <v>37</v>
      </c>
      <c r="B10" s="38" t="s">
        <v>9</v>
      </c>
      <c r="C10" s="39"/>
      <c r="D10" s="33" t="s">
        <v>10</v>
      </c>
      <c r="E10" s="34"/>
      <c r="F10" s="34"/>
      <c r="G10" s="35"/>
      <c r="H10" s="33" t="s">
        <v>15</v>
      </c>
      <c r="I10" s="34"/>
      <c r="J10" s="34"/>
      <c r="K10" s="34"/>
      <c r="L10" s="35"/>
    </row>
    <row r="11" spans="1:12" ht="22.5" customHeight="1">
      <c r="A11" s="37"/>
      <c r="B11" s="40"/>
      <c r="C11" s="41"/>
      <c r="D11" s="12" t="s">
        <v>11</v>
      </c>
      <c r="E11" s="12" t="s">
        <v>12</v>
      </c>
      <c r="F11" s="12" t="s">
        <v>13</v>
      </c>
      <c r="G11" s="3" t="s">
        <v>14</v>
      </c>
      <c r="H11" s="3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2"/>
      <c r="C12" s="3"/>
      <c r="D12" s="12"/>
      <c r="E12" s="12"/>
      <c r="F12" s="12"/>
      <c r="G12" s="3"/>
      <c r="H12" s="3"/>
      <c r="I12" s="3"/>
      <c r="J12" s="3"/>
      <c r="K12" s="12"/>
      <c r="L12" s="8"/>
    </row>
    <row r="13" spans="1:12" ht="12.75">
      <c r="A13" s="2"/>
      <c r="B13" s="33" t="s">
        <v>30</v>
      </c>
      <c r="C13" s="35"/>
      <c r="D13" s="12"/>
      <c r="E13" s="12" t="s">
        <v>33</v>
      </c>
      <c r="F13" s="12"/>
      <c r="G13" s="3"/>
      <c r="H13" s="3"/>
      <c r="I13" s="3"/>
      <c r="J13" s="3"/>
      <c r="K13" s="12"/>
      <c r="L13" s="8"/>
    </row>
    <row r="14" spans="1:12" ht="12.75">
      <c r="A14" s="2"/>
      <c r="B14" s="33" t="s">
        <v>31</v>
      </c>
      <c r="C14" s="35"/>
      <c r="D14" s="12"/>
      <c r="E14" s="12"/>
      <c r="F14" s="16" t="s">
        <v>23</v>
      </c>
      <c r="G14" s="13">
        <v>7767.42</v>
      </c>
      <c r="H14" s="3"/>
      <c r="I14" s="3"/>
      <c r="J14" s="3"/>
      <c r="K14" s="12"/>
      <c r="L14" s="8"/>
    </row>
    <row r="15" spans="1:12" ht="12.75">
      <c r="A15" s="2"/>
      <c r="B15" s="23"/>
      <c r="C15" s="22"/>
      <c r="D15" s="12"/>
      <c r="E15" s="12"/>
      <c r="F15" s="16"/>
      <c r="G15" s="13"/>
      <c r="H15" s="3"/>
      <c r="I15" s="3"/>
      <c r="J15" s="3"/>
      <c r="K15" s="12"/>
      <c r="L15" s="8"/>
    </row>
    <row r="16" spans="1:12" ht="12.75">
      <c r="A16" s="2" t="s">
        <v>42</v>
      </c>
      <c r="B16" s="24" t="s">
        <v>54</v>
      </c>
      <c r="C16" s="3"/>
      <c r="D16" s="12" t="s">
        <v>29</v>
      </c>
      <c r="E16" s="12"/>
      <c r="F16" s="16" t="s">
        <v>25</v>
      </c>
      <c r="G16" s="13">
        <v>1159</v>
      </c>
      <c r="H16" s="3"/>
      <c r="I16" s="3"/>
      <c r="J16" s="3"/>
      <c r="K16" s="12"/>
      <c r="L16" s="8"/>
    </row>
    <row r="17" spans="1:12" ht="12.75">
      <c r="A17" s="2"/>
      <c r="B17" s="3"/>
      <c r="C17" s="3"/>
      <c r="D17" s="12" t="s">
        <v>29</v>
      </c>
      <c r="E17" s="12"/>
      <c r="F17" s="16"/>
      <c r="G17" s="13"/>
      <c r="H17" s="3"/>
      <c r="I17" s="3"/>
      <c r="J17" s="3"/>
      <c r="K17" s="12"/>
      <c r="L17" s="8"/>
    </row>
    <row r="18" spans="1:12" ht="12.75">
      <c r="A18" s="2"/>
      <c r="B18" s="3"/>
      <c r="C18" s="3"/>
      <c r="D18" s="12"/>
      <c r="E18" s="12"/>
      <c r="F18" s="16"/>
      <c r="G18" s="13"/>
      <c r="H18" s="3"/>
      <c r="I18" s="3"/>
      <c r="J18" s="3"/>
      <c r="K18" s="12"/>
      <c r="L18" s="8"/>
    </row>
    <row r="19" spans="1:12" ht="12.75">
      <c r="A19" s="2" t="s">
        <v>55</v>
      </c>
      <c r="B19" s="24" t="s">
        <v>53</v>
      </c>
      <c r="C19" s="3"/>
      <c r="D19" s="12" t="s">
        <v>28</v>
      </c>
      <c r="E19" s="12"/>
      <c r="F19" s="16" t="s">
        <v>25</v>
      </c>
      <c r="G19" s="13">
        <v>1581</v>
      </c>
      <c r="H19" s="3" t="s">
        <v>40</v>
      </c>
      <c r="I19" s="3" t="s">
        <v>41</v>
      </c>
      <c r="J19" s="3">
        <v>1</v>
      </c>
      <c r="K19" s="12">
        <v>1166</v>
      </c>
      <c r="L19" s="8">
        <v>1166</v>
      </c>
    </row>
    <row r="20" spans="1:12" ht="12.75">
      <c r="A20" s="2"/>
      <c r="B20" s="3"/>
      <c r="C20" s="3"/>
      <c r="D20" s="12" t="s">
        <v>28</v>
      </c>
      <c r="E20" s="12"/>
      <c r="F20" s="16"/>
      <c r="G20" s="13"/>
      <c r="H20" s="3"/>
      <c r="I20" s="3"/>
      <c r="J20" s="3"/>
      <c r="K20" s="16" t="s">
        <v>23</v>
      </c>
      <c r="L20" s="14">
        <v>1166</v>
      </c>
    </row>
    <row r="21" spans="1:12" ht="12.75">
      <c r="A21" s="2"/>
      <c r="B21" s="2"/>
      <c r="C21" s="3"/>
      <c r="D21" s="12"/>
      <c r="E21" s="12"/>
      <c r="F21" s="12"/>
      <c r="G21" s="3"/>
      <c r="H21" s="3"/>
      <c r="I21" s="3"/>
      <c r="J21" s="3"/>
      <c r="K21" s="12"/>
      <c r="L21" s="14"/>
    </row>
    <row r="22" spans="1:12" ht="12.75">
      <c r="A22" s="2"/>
      <c r="B22" s="2"/>
      <c r="C22" s="3"/>
      <c r="D22" s="12"/>
      <c r="E22" s="12"/>
      <c r="F22" s="16"/>
      <c r="G22" s="13"/>
      <c r="H22" s="3"/>
      <c r="I22" s="3"/>
      <c r="J22" s="3"/>
      <c r="K22" s="12"/>
      <c r="L22" s="8"/>
    </row>
    <row r="23" spans="1:12" ht="12.75">
      <c r="A23" s="2"/>
      <c r="B23" s="2"/>
      <c r="C23" s="3"/>
      <c r="D23" s="12"/>
      <c r="E23" s="12"/>
      <c r="F23" s="12"/>
      <c r="G23" s="3"/>
      <c r="H23" s="3"/>
      <c r="I23" s="3"/>
      <c r="J23" s="3"/>
      <c r="K23" s="12"/>
      <c r="L23" s="8"/>
    </row>
    <row r="25" spans="1:2" ht="12.75">
      <c r="A25" t="s">
        <v>26</v>
      </c>
      <c r="B25">
        <v>11673.42</v>
      </c>
    </row>
    <row r="26" spans="1:2" ht="12.75">
      <c r="A26" s="18" t="s">
        <v>27</v>
      </c>
      <c r="B26" s="18">
        <v>49831.32</v>
      </c>
    </row>
  </sheetData>
  <sheetProtection/>
  <mergeCells count="6">
    <mergeCell ref="A10:A11"/>
    <mergeCell ref="B10:C11"/>
    <mergeCell ref="B13:C13"/>
    <mergeCell ref="B14:C14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B27" sqref="B27"/>
    </sheetView>
  </sheetViews>
  <sheetFormatPr defaultColWidth="9.00390625" defaultRowHeight="12.75"/>
  <cols>
    <col min="1" max="1" width="17.25390625" style="0" customWidth="1"/>
    <col min="2" max="2" width="13.00390625" style="0" customWidth="1"/>
    <col min="3" max="3" width="17.25390625" style="9" customWidth="1"/>
    <col min="4" max="4" width="11.375" style="0" customWidth="1"/>
    <col min="5" max="5" width="16.875" style="0" customWidth="1"/>
    <col min="6" max="6" width="17.875" style="9" customWidth="1"/>
    <col min="7" max="7" width="15.75390625" style="0" customWidth="1"/>
    <col min="8" max="8" width="15.75390625" style="9" customWidth="1"/>
    <col min="10" max="10" width="11.625" style="0" customWidth="1"/>
    <col min="11" max="11" width="10.75390625" style="0" customWidth="1"/>
    <col min="12" max="12" width="15.625" style="0" customWidth="1"/>
  </cols>
  <sheetData>
    <row r="1" spans="1:12" ht="20.25" customHeight="1">
      <c r="A1" s="1"/>
      <c r="C1" s="11"/>
      <c r="D1" s="4"/>
      <c r="E1" s="4"/>
      <c r="F1" s="11" t="s">
        <v>56</v>
      </c>
      <c r="G1" s="4"/>
      <c r="H1" s="11"/>
      <c r="I1" s="4"/>
      <c r="J1" s="4"/>
      <c r="K1" s="11"/>
      <c r="L1" s="9"/>
    </row>
    <row r="2" spans="1:12" ht="20.25" customHeight="1">
      <c r="A2" s="1" t="s">
        <v>22</v>
      </c>
      <c r="C2" s="11"/>
      <c r="D2" s="4"/>
      <c r="E2" s="4"/>
      <c r="F2" s="11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3">
        <v>13797.76</v>
      </c>
      <c r="D5" s="12">
        <v>13597.82</v>
      </c>
      <c r="E5" s="3">
        <v>10805.31</v>
      </c>
      <c r="F5" s="12">
        <v>16590.27</v>
      </c>
      <c r="G5" s="4"/>
      <c r="H5" s="4" t="s">
        <v>32</v>
      </c>
      <c r="I5" s="11">
        <v>52898.91</v>
      </c>
      <c r="J5" s="9"/>
    </row>
    <row r="6" spans="2:10" ht="12.75">
      <c r="B6" s="2" t="s">
        <v>6</v>
      </c>
      <c r="C6" s="3">
        <v>159</v>
      </c>
      <c r="D6" s="3">
        <v>0</v>
      </c>
      <c r="E6" s="3">
        <v>0</v>
      </c>
      <c r="F6" s="12">
        <v>159</v>
      </c>
      <c r="G6" s="4"/>
      <c r="H6" s="4"/>
      <c r="I6" s="11"/>
      <c r="J6" s="9"/>
    </row>
    <row r="7" spans="2:10" ht="12.75">
      <c r="B7" s="2" t="s">
        <v>8</v>
      </c>
      <c r="C7" s="3">
        <f>SUM(C5:C6)</f>
        <v>13956.76</v>
      </c>
      <c r="D7" s="12">
        <f>SUM(D5:D6)</f>
        <v>13597.82</v>
      </c>
      <c r="E7" s="3">
        <f>SUM(E5:E6)</f>
        <v>10805.31</v>
      </c>
      <c r="F7" s="12">
        <f>SUM(F5:F6)</f>
        <v>16749.27</v>
      </c>
      <c r="G7" s="4"/>
      <c r="H7" s="4"/>
      <c r="I7" s="11"/>
      <c r="J7" s="9"/>
    </row>
    <row r="8" spans="2:12" ht="12.75">
      <c r="B8" s="18" t="s">
        <v>27</v>
      </c>
      <c r="C8" s="18">
        <v>49831.32</v>
      </c>
      <c r="D8" s="4"/>
      <c r="E8" s="4"/>
      <c r="F8" s="11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11"/>
      <c r="G9" s="4"/>
      <c r="H9" s="11"/>
      <c r="I9" s="4"/>
      <c r="J9" s="4"/>
      <c r="K9" s="11"/>
      <c r="L9" s="9"/>
    </row>
    <row r="10" spans="1:12" ht="12.75">
      <c r="A10" s="36" t="s">
        <v>37</v>
      </c>
      <c r="B10" s="38" t="s">
        <v>9</v>
      </c>
      <c r="C10" s="39"/>
      <c r="D10" s="33" t="s">
        <v>10</v>
      </c>
      <c r="E10" s="34"/>
      <c r="F10" s="34"/>
      <c r="G10" s="35"/>
      <c r="H10" s="33" t="s">
        <v>15</v>
      </c>
      <c r="I10" s="34"/>
      <c r="J10" s="34"/>
      <c r="K10" s="34"/>
      <c r="L10" s="35"/>
    </row>
    <row r="11" spans="1:12" ht="22.5" customHeight="1">
      <c r="A11" s="37"/>
      <c r="B11" s="40"/>
      <c r="C11" s="41"/>
      <c r="D11" s="3" t="s">
        <v>11</v>
      </c>
      <c r="E11" s="3" t="s">
        <v>12</v>
      </c>
      <c r="F11" s="12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33"/>
      <c r="C12" s="35"/>
      <c r="D12" s="3"/>
      <c r="E12" s="3"/>
      <c r="F12" s="16"/>
      <c r="G12" s="13"/>
      <c r="H12" s="12"/>
      <c r="I12" s="3"/>
      <c r="J12" s="3"/>
      <c r="K12" s="16"/>
      <c r="L12" s="14"/>
    </row>
    <row r="13" spans="1:12" ht="12.75">
      <c r="A13" s="15"/>
      <c r="B13" s="42"/>
      <c r="C13" s="43"/>
      <c r="D13" s="12"/>
      <c r="E13" s="3"/>
      <c r="F13" s="12"/>
      <c r="G13" s="3"/>
      <c r="H13" s="12"/>
      <c r="I13" s="3"/>
      <c r="J13" s="3"/>
      <c r="K13" s="12"/>
      <c r="L13" s="8"/>
    </row>
    <row r="14" spans="1:12" ht="12.75">
      <c r="A14" s="2"/>
      <c r="B14" s="33" t="s">
        <v>30</v>
      </c>
      <c r="C14" s="35"/>
      <c r="D14" s="12"/>
      <c r="E14" s="12" t="s">
        <v>33</v>
      </c>
      <c r="F14" s="12"/>
      <c r="G14" s="3"/>
      <c r="H14" s="3"/>
      <c r="I14" s="3"/>
      <c r="J14" s="3"/>
      <c r="K14" s="12"/>
      <c r="L14" s="8"/>
    </row>
    <row r="15" spans="1:12" ht="12.75">
      <c r="A15" s="2"/>
      <c r="B15" s="33" t="s">
        <v>31</v>
      </c>
      <c r="C15" s="35"/>
      <c r="D15" s="12"/>
      <c r="E15" s="12"/>
      <c r="F15" s="16" t="s">
        <v>23</v>
      </c>
      <c r="G15" s="13">
        <v>7767.42</v>
      </c>
      <c r="H15" s="3"/>
      <c r="I15" s="3"/>
      <c r="J15" s="3"/>
      <c r="K15" s="12"/>
      <c r="L15" s="8"/>
    </row>
    <row r="16" spans="1:12" ht="12.75">
      <c r="A16" s="2"/>
      <c r="B16" s="2"/>
      <c r="C16" s="3"/>
      <c r="D16" s="12"/>
      <c r="E16" s="12"/>
      <c r="F16" s="12"/>
      <c r="G16" s="3"/>
      <c r="H16" s="3"/>
      <c r="I16" s="3"/>
      <c r="J16" s="3"/>
      <c r="K16" s="12"/>
      <c r="L16" s="14"/>
    </row>
    <row r="17" spans="1:12" ht="12.75">
      <c r="A17" s="2" t="s">
        <v>57</v>
      </c>
      <c r="B17" s="2" t="s">
        <v>58</v>
      </c>
      <c r="C17" s="3"/>
      <c r="D17" s="12" t="s">
        <v>28</v>
      </c>
      <c r="E17" s="12"/>
      <c r="F17" s="16">
        <v>0.3</v>
      </c>
      <c r="G17" s="13">
        <v>790.5</v>
      </c>
      <c r="H17" s="3" t="s">
        <v>59</v>
      </c>
      <c r="I17" s="3" t="s">
        <v>21</v>
      </c>
      <c r="J17" s="3">
        <v>1</v>
      </c>
      <c r="K17" s="12">
        <v>200</v>
      </c>
      <c r="L17" s="26">
        <v>200</v>
      </c>
    </row>
    <row r="18" spans="1:12" ht="12.75">
      <c r="A18" s="2"/>
      <c r="B18" s="2"/>
      <c r="C18" s="3"/>
      <c r="D18" s="12" t="s">
        <v>28</v>
      </c>
      <c r="E18" s="12"/>
      <c r="F18" s="12"/>
      <c r="G18" s="3"/>
      <c r="H18" s="12"/>
      <c r="I18" s="3"/>
      <c r="J18" s="3"/>
      <c r="K18" s="7" t="s">
        <v>23</v>
      </c>
      <c r="L18" s="14">
        <v>200</v>
      </c>
    </row>
    <row r="19" spans="1:12" ht="12.75">
      <c r="A19" s="2"/>
      <c r="B19" s="2"/>
      <c r="C19" s="3"/>
      <c r="D19" s="12"/>
      <c r="E19" s="12"/>
      <c r="F19" s="12"/>
      <c r="G19" s="3"/>
      <c r="H19" s="12"/>
      <c r="I19" s="3"/>
      <c r="J19" s="3"/>
      <c r="K19" s="7"/>
      <c r="L19" s="14"/>
    </row>
    <row r="20" spans="1:12" ht="12.75">
      <c r="A20" s="2" t="s">
        <v>60</v>
      </c>
      <c r="B20" s="2" t="s">
        <v>34</v>
      </c>
      <c r="C20" s="3"/>
      <c r="D20" s="12" t="s">
        <v>35</v>
      </c>
      <c r="E20" s="12"/>
      <c r="F20" s="16">
        <v>0.2</v>
      </c>
      <c r="G20" s="16">
        <v>353</v>
      </c>
      <c r="H20" s="12" t="s">
        <v>36</v>
      </c>
      <c r="I20" s="3" t="s">
        <v>21</v>
      </c>
      <c r="J20" s="3">
        <v>1</v>
      </c>
      <c r="K20" s="12">
        <v>12</v>
      </c>
      <c r="L20" s="8">
        <v>12</v>
      </c>
    </row>
    <row r="21" spans="1:12" ht="12.75">
      <c r="A21" s="2"/>
      <c r="B21" s="2"/>
      <c r="C21" s="3"/>
      <c r="D21" s="12" t="s">
        <v>35</v>
      </c>
      <c r="E21" s="12"/>
      <c r="F21" s="12"/>
      <c r="G21" s="3"/>
      <c r="H21" s="12" t="s">
        <v>61</v>
      </c>
      <c r="I21" s="3" t="s">
        <v>21</v>
      </c>
      <c r="J21" s="3">
        <v>1</v>
      </c>
      <c r="K21" s="27">
        <v>66</v>
      </c>
      <c r="L21" s="26">
        <v>66</v>
      </c>
    </row>
    <row r="22" spans="1:12" ht="12.75">
      <c r="A22" s="2"/>
      <c r="B22" s="2"/>
      <c r="C22" s="3"/>
      <c r="D22" s="12"/>
      <c r="E22" s="12"/>
      <c r="F22" s="12"/>
      <c r="G22" s="3"/>
      <c r="H22" s="12"/>
      <c r="I22" s="3"/>
      <c r="J22" s="3"/>
      <c r="K22" s="7" t="s">
        <v>23</v>
      </c>
      <c r="L22" s="14">
        <f>SUM(L20:L21)</f>
        <v>78</v>
      </c>
    </row>
    <row r="23" spans="1:12" ht="12.75">
      <c r="A23" s="2"/>
      <c r="B23" s="2"/>
      <c r="C23" s="3"/>
      <c r="D23" s="12"/>
      <c r="E23" s="12"/>
      <c r="F23" s="12"/>
      <c r="G23" s="3"/>
      <c r="H23" s="12"/>
      <c r="I23" s="3"/>
      <c r="J23" s="3"/>
      <c r="K23" s="2"/>
      <c r="L23" s="2"/>
    </row>
    <row r="24" spans="1:12" ht="12.75">
      <c r="A24" s="2"/>
      <c r="B24" s="2"/>
      <c r="C24" s="3"/>
      <c r="D24" s="12"/>
      <c r="E24" s="12"/>
      <c r="F24" s="16"/>
      <c r="G24" s="13"/>
      <c r="H24" s="8"/>
      <c r="I24" s="2"/>
      <c r="J24" s="2"/>
      <c r="K24" s="2"/>
      <c r="L24" s="2"/>
    </row>
    <row r="26" spans="1:2" ht="12.75">
      <c r="A26" t="s">
        <v>26</v>
      </c>
      <c r="B26">
        <v>9188.92</v>
      </c>
    </row>
    <row r="27" spans="1:2" ht="12.75">
      <c r="A27" s="18" t="s">
        <v>27</v>
      </c>
      <c r="B27" s="19">
        <v>51447.71</v>
      </c>
    </row>
  </sheetData>
  <sheetProtection/>
  <mergeCells count="8">
    <mergeCell ref="A10:A11"/>
    <mergeCell ref="B10:C11"/>
    <mergeCell ref="B14:C14"/>
    <mergeCell ref="B15:C15"/>
    <mergeCell ref="D10:G10"/>
    <mergeCell ref="H10:L10"/>
    <mergeCell ref="B13:C13"/>
    <mergeCell ref="B12:C12"/>
  </mergeCells>
  <printOptions/>
  <pageMargins left="0.75" right="0.75" top="1" bottom="1" header="0.5" footer="0.5"/>
  <pageSetup horizontalDpi="600" verticalDpi="600" orientation="landscape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B23" sqref="B23"/>
    </sheetView>
  </sheetViews>
  <sheetFormatPr defaultColWidth="9.00390625" defaultRowHeight="12.75"/>
  <cols>
    <col min="1" max="1" width="11.75390625" style="0" customWidth="1"/>
    <col min="2" max="2" width="13.875" style="0" customWidth="1"/>
    <col min="3" max="3" width="17.875" style="0" customWidth="1"/>
    <col min="4" max="4" width="13.00390625" style="0" customWidth="1"/>
    <col min="5" max="5" width="16.625" style="0" customWidth="1"/>
    <col min="6" max="6" width="18.25390625" style="0" customWidth="1"/>
    <col min="7" max="7" width="16.375" style="0" customWidth="1"/>
    <col min="8" max="8" width="18.875" style="9" customWidth="1"/>
    <col min="10" max="10" width="10.75390625" style="0" customWidth="1"/>
    <col min="11" max="11" width="12.875" style="0" customWidth="1"/>
    <col min="12" max="12" width="14.875" style="0" customWidth="1"/>
  </cols>
  <sheetData>
    <row r="1" spans="1:12" ht="20.25" customHeight="1">
      <c r="A1" s="1"/>
      <c r="C1" s="4"/>
      <c r="D1" s="4"/>
      <c r="E1" s="4"/>
      <c r="F1" s="5">
        <v>41790</v>
      </c>
      <c r="G1" s="4"/>
      <c r="H1" s="11"/>
      <c r="I1" s="4"/>
      <c r="J1" s="4"/>
      <c r="K1" s="11"/>
      <c r="L1" s="9"/>
    </row>
    <row r="2" spans="1:12" ht="20.25" customHeight="1">
      <c r="A2" s="1" t="s">
        <v>22</v>
      </c>
      <c r="C2" s="4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3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3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16590.27</v>
      </c>
      <c r="D5" s="12">
        <v>13597.82</v>
      </c>
      <c r="E5" s="3">
        <v>15907.85</v>
      </c>
      <c r="F5" s="12">
        <v>14280.24</v>
      </c>
      <c r="G5" s="4"/>
      <c r="H5" s="4" t="s">
        <v>32</v>
      </c>
      <c r="I5" s="11">
        <v>54394.81</v>
      </c>
      <c r="J5" s="9"/>
    </row>
    <row r="6" spans="2:10" ht="12.75">
      <c r="B6" s="2" t="s">
        <v>6</v>
      </c>
      <c r="C6" s="12">
        <v>159</v>
      </c>
      <c r="D6" s="3">
        <v>0</v>
      </c>
      <c r="E6" s="3">
        <v>0.25</v>
      </c>
      <c r="F6" s="12">
        <v>158.75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16749.27</v>
      </c>
      <c r="D7" s="12">
        <f>SUM(D5:D6)</f>
        <v>13597.82</v>
      </c>
      <c r="E7" s="3">
        <f>SUM(E5:E6)</f>
        <v>15908.1</v>
      </c>
      <c r="F7" s="12">
        <f>SUM(F5:F6)</f>
        <v>14438.99</v>
      </c>
      <c r="G7" s="4"/>
      <c r="H7" s="4"/>
      <c r="I7" s="11"/>
      <c r="J7" s="9"/>
    </row>
    <row r="8" spans="2:12" ht="12.75">
      <c r="B8" s="18" t="s">
        <v>27</v>
      </c>
      <c r="C8" s="19">
        <v>51447.71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4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36" t="s">
        <v>37</v>
      </c>
      <c r="B10" s="38" t="s">
        <v>9</v>
      </c>
      <c r="C10" s="39"/>
      <c r="D10" s="33" t="s">
        <v>10</v>
      </c>
      <c r="E10" s="34"/>
      <c r="F10" s="34"/>
      <c r="G10" s="35"/>
      <c r="H10" s="33" t="s">
        <v>15</v>
      </c>
      <c r="I10" s="34"/>
      <c r="J10" s="34"/>
      <c r="K10" s="34"/>
      <c r="L10" s="35"/>
    </row>
    <row r="11" spans="1:12" ht="22.5" customHeight="1">
      <c r="A11" s="37"/>
      <c r="B11" s="40"/>
      <c r="C11" s="41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3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33" t="s">
        <v>30</v>
      </c>
      <c r="C13" s="35"/>
      <c r="D13" s="12"/>
      <c r="E13" s="12" t="s">
        <v>33</v>
      </c>
      <c r="F13" s="12"/>
      <c r="G13" s="3"/>
      <c r="H13" s="3"/>
      <c r="I13" s="3"/>
      <c r="J13" s="3"/>
      <c r="K13" s="12"/>
      <c r="L13" s="8"/>
    </row>
    <row r="14" spans="1:12" ht="12.75">
      <c r="A14" s="2"/>
      <c r="B14" s="33" t="s">
        <v>31</v>
      </c>
      <c r="C14" s="35"/>
      <c r="D14" s="12"/>
      <c r="E14" s="12"/>
      <c r="F14" s="16" t="s">
        <v>23</v>
      </c>
      <c r="G14" s="13">
        <v>7767.42</v>
      </c>
      <c r="H14" s="3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3"/>
      <c r="I15" s="3"/>
      <c r="J15" s="3"/>
      <c r="K15" s="12"/>
      <c r="L15" s="14"/>
    </row>
    <row r="16" spans="1:12" ht="12.75">
      <c r="A16" s="2" t="s">
        <v>62</v>
      </c>
      <c r="B16" s="2" t="s">
        <v>63</v>
      </c>
      <c r="C16" s="3"/>
      <c r="D16" s="12" t="s">
        <v>28</v>
      </c>
      <c r="E16" s="12"/>
      <c r="F16" s="16" t="s">
        <v>64</v>
      </c>
      <c r="G16" s="16">
        <v>5253</v>
      </c>
      <c r="H16" s="12"/>
      <c r="I16" s="3"/>
      <c r="J16" s="3"/>
      <c r="K16" s="12"/>
      <c r="L16" s="8"/>
    </row>
    <row r="17" spans="1:12" ht="12.75">
      <c r="A17" s="2"/>
      <c r="B17" s="2"/>
      <c r="C17" s="3"/>
      <c r="D17" s="12" t="s">
        <v>28</v>
      </c>
      <c r="E17" s="12"/>
      <c r="F17" s="12"/>
      <c r="G17" s="3"/>
      <c r="H17" s="12"/>
      <c r="I17" s="3"/>
      <c r="J17" s="3"/>
      <c r="K17" s="12"/>
      <c r="L17" s="8"/>
    </row>
    <row r="18" spans="1:12" ht="12.75">
      <c r="A18" s="2"/>
      <c r="B18" s="2"/>
      <c r="C18" s="3"/>
      <c r="D18" s="12"/>
      <c r="E18" s="12"/>
      <c r="F18" s="12"/>
      <c r="G18" s="3"/>
      <c r="H18" s="12"/>
      <c r="I18" s="3"/>
      <c r="J18" s="3"/>
      <c r="K18" s="12"/>
      <c r="L18" s="8"/>
    </row>
    <row r="19" spans="1:12" ht="13.5" customHeight="1">
      <c r="A19" s="2"/>
      <c r="B19" s="2"/>
      <c r="C19" s="3"/>
      <c r="D19" s="3"/>
      <c r="E19" s="3"/>
      <c r="F19" s="3"/>
      <c r="G19" s="3"/>
      <c r="H19" s="12"/>
      <c r="I19" s="3"/>
      <c r="J19" s="3"/>
      <c r="K19" s="12"/>
      <c r="L19" s="8"/>
    </row>
    <row r="20" spans="1:12" ht="12.75">
      <c r="A20" s="2"/>
      <c r="B20" s="2"/>
      <c r="C20" s="3"/>
      <c r="D20" s="3"/>
      <c r="E20" s="3"/>
      <c r="F20" s="3"/>
      <c r="G20" s="3"/>
      <c r="H20" s="12"/>
      <c r="I20" s="3"/>
      <c r="J20" s="3"/>
      <c r="K20" s="12"/>
      <c r="L20" s="8"/>
    </row>
    <row r="22" spans="1:2" ht="12.75">
      <c r="A22" t="s">
        <v>26</v>
      </c>
      <c r="B22">
        <v>13020.42</v>
      </c>
    </row>
    <row r="23" spans="1:2" ht="12.75">
      <c r="A23" s="18" t="s">
        <v>27</v>
      </c>
      <c r="B23" s="18">
        <v>54335.39</v>
      </c>
    </row>
  </sheetData>
  <sheetProtection/>
  <mergeCells count="6">
    <mergeCell ref="B13:C13"/>
    <mergeCell ref="B14:C14"/>
    <mergeCell ref="D10:G10"/>
    <mergeCell ref="H10:L10"/>
    <mergeCell ref="A10:A11"/>
    <mergeCell ref="B10:C11"/>
  </mergeCells>
  <printOptions/>
  <pageMargins left="0.75" right="0.75" top="1" bottom="1" header="0.5" footer="0.5"/>
  <pageSetup horizontalDpi="600" verticalDpi="600" orientation="landscape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B34" sqref="B34"/>
    </sheetView>
  </sheetViews>
  <sheetFormatPr defaultColWidth="9.00390625" defaultRowHeight="12.75"/>
  <cols>
    <col min="1" max="1" width="17.125" style="0" customWidth="1"/>
    <col min="2" max="2" width="12.25390625" style="0" customWidth="1"/>
    <col min="3" max="3" width="18.875" style="0" customWidth="1"/>
    <col min="4" max="4" width="13.00390625" style="0" customWidth="1"/>
    <col min="5" max="5" width="17.25390625" style="9" customWidth="1"/>
    <col min="6" max="6" width="17.875" style="0" customWidth="1"/>
    <col min="7" max="7" width="15.25390625" style="9" customWidth="1"/>
    <col min="8" max="8" width="16.00390625" style="9" customWidth="1"/>
    <col min="10" max="10" width="11.25390625" style="0" customWidth="1"/>
    <col min="11" max="11" width="11.375" style="0" customWidth="1"/>
    <col min="12" max="12" width="14.75390625" style="0" customWidth="1"/>
  </cols>
  <sheetData>
    <row r="1" spans="1:12" ht="20.25" customHeight="1">
      <c r="A1" s="1"/>
      <c r="C1" s="4"/>
      <c r="D1" s="4"/>
      <c r="E1" s="11"/>
      <c r="F1" s="5">
        <v>41820</v>
      </c>
      <c r="G1" s="11"/>
      <c r="H1" s="11"/>
      <c r="I1" s="4"/>
      <c r="J1" s="4"/>
      <c r="K1" s="11"/>
      <c r="L1" s="9"/>
    </row>
    <row r="2" spans="1:12" ht="20.25" customHeight="1">
      <c r="A2" s="1" t="s">
        <v>22</v>
      </c>
      <c r="C2" s="4"/>
      <c r="D2" s="4"/>
      <c r="E2" s="11"/>
      <c r="F2" s="4"/>
      <c r="G2" s="11"/>
      <c r="H2" s="11"/>
      <c r="I2" s="4"/>
      <c r="J2" s="4"/>
      <c r="K2" s="11"/>
      <c r="L2" s="9"/>
    </row>
    <row r="3" spans="3:10" ht="12.75">
      <c r="C3" s="3" t="s">
        <v>0</v>
      </c>
      <c r="D3" s="3" t="s">
        <v>1</v>
      </c>
      <c r="E3" s="12" t="s">
        <v>2</v>
      </c>
      <c r="F3" s="10" t="s">
        <v>3</v>
      </c>
      <c r="G3" s="4"/>
      <c r="H3" s="4"/>
      <c r="I3" s="11"/>
      <c r="J3" s="9"/>
    </row>
    <row r="4" spans="3:10" ht="12.75">
      <c r="C4" s="3" t="s">
        <v>4</v>
      </c>
      <c r="D4" s="3"/>
      <c r="E4" s="12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14280.24</v>
      </c>
      <c r="D5" s="12">
        <v>13597.82</v>
      </c>
      <c r="E5" s="12">
        <v>12035.18</v>
      </c>
      <c r="F5" s="12">
        <v>15842.88</v>
      </c>
      <c r="G5" s="4"/>
      <c r="H5" s="4" t="s">
        <v>32</v>
      </c>
      <c r="I5" s="11">
        <v>55537.53</v>
      </c>
      <c r="J5" s="9"/>
    </row>
    <row r="6" spans="2:10" ht="12.75">
      <c r="B6" s="2" t="s">
        <v>6</v>
      </c>
      <c r="C6" s="12">
        <v>158.75</v>
      </c>
      <c r="D6" s="3">
        <v>0</v>
      </c>
      <c r="E6" s="12">
        <v>0</v>
      </c>
      <c r="F6" s="12">
        <v>158.75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14438.99</v>
      </c>
      <c r="D7" s="12">
        <f>SUM(D5:D6)</f>
        <v>13597.82</v>
      </c>
      <c r="E7" s="12">
        <f>SUM(E5:E6)</f>
        <v>12035.18</v>
      </c>
      <c r="F7" s="12">
        <f>SUM(F5:F6)</f>
        <v>16001.63</v>
      </c>
      <c r="G7" s="4"/>
      <c r="H7" s="4"/>
      <c r="I7" s="11"/>
      <c r="J7" s="9"/>
    </row>
    <row r="8" spans="2:12" ht="12.75">
      <c r="B8" s="18" t="s">
        <v>27</v>
      </c>
      <c r="C8" s="18">
        <v>54335.39</v>
      </c>
      <c r="D8" s="4"/>
      <c r="E8" s="11"/>
      <c r="F8" s="4"/>
      <c r="G8" s="11"/>
      <c r="H8" s="11"/>
      <c r="I8" s="4"/>
      <c r="J8" s="4"/>
      <c r="K8" s="11"/>
      <c r="L8" s="9"/>
    </row>
    <row r="9" spans="2:12" ht="12.75">
      <c r="B9" s="20"/>
      <c r="C9" s="21"/>
      <c r="D9" s="4"/>
      <c r="E9" s="11"/>
      <c r="F9" s="4"/>
      <c r="G9" s="11"/>
      <c r="H9" s="11"/>
      <c r="I9" s="4"/>
      <c r="J9" s="4"/>
      <c r="K9" s="11"/>
      <c r="L9" s="9"/>
    </row>
    <row r="10" spans="1:12" ht="12.75">
      <c r="A10" s="36" t="s">
        <v>37</v>
      </c>
      <c r="B10" s="38" t="s">
        <v>9</v>
      </c>
      <c r="C10" s="39"/>
      <c r="D10" s="33" t="s">
        <v>10</v>
      </c>
      <c r="E10" s="34"/>
      <c r="F10" s="34"/>
      <c r="G10" s="35"/>
      <c r="H10" s="33" t="s">
        <v>15</v>
      </c>
      <c r="I10" s="34"/>
      <c r="J10" s="34"/>
      <c r="K10" s="34"/>
      <c r="L10" s="35"/>
    </row>
    <row r="11" spans="1:12" ht="22.5" customHeight="1">
      <c r="A11" s="37"/>
      <c r="B11" s="40"/>
      <c r="C11" s="41"/>
      <c r="D11" s="3" t="s">
        <v>11</v>
      </c>
      <c r="E11" s="12" t="s">
        <v>12</v>
      </c>
      <c r="F11" s="3" t="s">
        <v>13</v>
      </c>
      <c r="G11" s="12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3"/>
      <c r="D12" s="3"/>
      <c r="E12" s="12"/>
      <c r="F12" s="3"/>
      <c r="G12" s="12"/>
      <c r="H12" s="12"/>
      <c r="I12" s="3"/>
      <c r="J12" s="3"/>
      <c r="K12" s="12"/>
      <c r="L12" s="8"/>
    </row>
    <row r="13" spans="1:12" ht="12.75">
      <c r="A13" s="2"/>
      <c r="B13" s="33" t="s">
        <v>30</v>
      </c>
      <c r="C13" s="35"/>
      <c r="D13" s="12"/>
      <c r="E13" s="12" t="s">
        <v>33</v>
      </c>
      <c r="F13" s="12"/>
      <c r="G13" s="3"/>
      <c r="H13" s="3"/>
      <c r="I13" s="3"/>
      <c r="J13" s="3"/>
      <c r="K13" s="12"/>
      <c r="L13" s="8"/>
    </row>
    <row r="14" spans="1:12" ht="12.75">
      <c r="A14" s="2"/>
      <c r="B14" s="33" t="s">
        <v>31</v>
      </c>
      <c r="C14" s="35"/>
      <c r="D14" s="12"/>
      <c r="E14" s="12"/>
      <c r="F14" s="16" t="s">
        <v>23</v>
      </c>
      <c r="G14" s="13">
        <v>7767.42</v>
      </c>
      <c r="H14" s="3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3"/>
      <c r="I15" s="3"/>
      <c r="J15" s="3"/>
      <c r="K15" s="12"/>
      <c r="L15" s="14"/>
    </row>
    <row r="16" spans="1:12" ht="12.75">
      <c r="A16" s="2" t="s">
        <v>66</v>
      </c>
      <c r="B16" s="28" t="s">
        <v>65</v>
      </c>
      <c r="C16" s="3"/>
      <c r="D16" s="3" t="s">
        <v>28</v>
      </c>
      <c r="E16" s="16"/>
      <c r="F16" s="13" t="s">
        <v>64</v>
      </c>
      <c r="G16" s="16">
        <v>5253</v>
      </c>
      <c r="H16" s="12" t="s">
        <v>67</v>
      </c>
      <c r="I16" s="3" t="s">
        <v>21</v>
      </c>
      <c r="J16" s="3">
        <v>60</v>
      </c>
      <c r="K16" s="27">
        <v>5</v>
      </c>
      <c r="L16" s="26">
        <v>300</v>
      </c>
    </row>
    <row r="17" spans="1:12" ht="12.75">
      <c r="A17" s="2"/>
      <c r="B17" s="7"/>
      <c r="C17" s="3"/>
      <c r="D17" s="3" t="s">
        <v>28</v>
      </c>
      <c r="E17" s="12"/>
      <c r="F17" s="3"/>
      <c r="G17" s="12"/>
      <c r="H17" s="12" t="s">
        <v>68</v>
      </c>
      <c r="I17" s="3" t="s">
        <v>69</v>
      </c>
      <c r="J17" s="3">
        <v>2.5</v>
      </c>
      <c r="K17" s="12">
        <v>289</v>
      </c>
      <c r="L17" s="8">
        <v>722.5</v>
      </c>
    </row>
    <row r="18" spans="1:12" ht="12.75">
      <c r="A18" s="2"/>
      <c r="B18" s="2"/>
      <c r="C18" s="3"/>
      <c r="D18" s="3"/>
      <c r="E18" s="12"/>
      <c r="F18" s="3"/>
      <c r="G18" s="12"/>
      <c r="H18" s="12" t="s">
        <v>70</v>
      </c>
      <c r="I18" s="3" t="s">
        <v>71</v>
      </c>
      <c r="J18" s="3">
        <v>200</v>
      </c>
      <c r="K18" s="12">
        <v>0.6</v>
      </c>
      <c r="L18" s="8">
        <v>120</v>
      </c>
    </row>
    <row r="19" spans="1:12" ht="12.75">
      <c r="A19" s="2"/>
      <c r="B19" s="2"/>
      <c r="C19" s="3"/>
      <c r="D19" s="3"/>
      <c r="E19" s="12"/>
      <c r="F19" s="13"/>
      <c r="G19" s="16"/>
      <c r="H19" s="12"/>
      <c r="I19" s="3"/>
      <c r="J19" s="3"/>
      <c r="K19" s="16" t="s">
        <v>23</v>
      </c>
      <c r="L19" s="14">
        <f>SUM(L16:L18)</f>
        <v>1142.5</v>
      </c>
    </row>
    <row r="20" spans="1:12" ht="12.75">
      <c r="A20" s="2"/>
      <c r="B20" s="2"/>
      <c r="C20" s="3"/>
      <c r="D20" s="3"/>
      <c r="E20" s="12"/>
      <c r="F20" s="13"/>
      <c r="G20" s="16"/>
      <c r="H20" s="12"/>
      <c r="I20" s="3"/>
      <c r="J20" s="3"/>
      <c r="K20" s="16"/>
      <c r="L20" s="14"/>
    </row>
    <row r="21" spans="1:12" ht="12.75">
      <c r="A21" s="2" t="s">
        <v>72</v>
      </c>
      <c r="B21" s="28" t="s">
        <v>65</v>
      </c>
      <c r="C21" s="3"/>
      <c r="D21" s="3" t="s">
        <v>28</v>
      </c>
      <c r="E21" s="16"/>
      <c r="F21" s="13" t="s">
        <v>64</v>
      </c>
      <c r="G21" s="16">
        <v>5253</v>
      </c>
      <c r="H21" s="12"/>
      <c r="I21" s="3"/>
      <c r="J21" s="3"/>
      <c r="K21" s="16"/>
      <c r="L21" s="14"/>
    </row>
    <row r="22" spans="1:12" ht="12.75">
      <c r="A22" s="2"/>
      <c r="B22" s="7"/>
      <c r="C22" s="3"/>
      <c r="D22" s="3" t="s">
        <v>28</v>
      </c>
      <c r="E22" s="12"/>
      <c r="F22" s="3"/>
      <c r="G22" s="12"/>
      <c r="H22" s="12"/>
      <c r="I22" s="3"/>
      <c r="J22" s="3"/>
      <c r="K22" s="16"/>
      <c r="L22" s="14"/>
    </row>
    <row r="23" spans="1:12" ht="12.75">
      <c r="A23" s="2"/>
      <c r="B23" s="2"/>
      <c r="C23" s="3"/>
      <c r="D23" s="3"/>
      <c r="E23" s="12"/>
      <c r="F23" s="13"/>
      <c r="G23" s="16"/>
      <c r="H23" s="12"/>
      <c r="I23" s="3"/>
      <c r="J23" s="3"/>
      <c r="K23" s="16"/>
      <c r="L23" s="14"/>
    </row>
    <row r="24" spans="1:12" ht="12.75">
      <c r="A24" s="2" t="s">
        <v>73</v>
      </c>
      <c r="B24" s="28" t="s">
        <v>65</v>
      </c>
      <c r="C24" s="3"/>
      <c r="D24" s="3" t="s">
        <v>28</v>
      </c>
      <c r="E24" s="16"/>
      <c r="F24" s="13" t="s">
        <v>64</v>
      </c>
      <c r="G24" s="16">
        <v>5253</v>
      </c>
      <c r="H24" s="12"/>
      <c r="I24" s="3"/>
      <c r="J24" s="3"/>
      <c r="K24" s="16"/>
      <c r="L24" s="14"/>
    </row>
    <row r="25" spans="1:12" ht="12.75">
      <c r="A25" s="2"/>
      <c r="B25" s="7"/>
      <c r="C25" s="3"/>
      <c r="D25" s="3" t="s">
        <v>28</v>
      </c>
      <c r="E25" s="12"/>
      <c r="F25" s="3"/>
      <c r="G25" s="12"/>
      <c r="H25" s="12"/>
      <c r="I25" s="3"/>
      <c r="J25" s="3"/>
      <c r="K25" s="16"/>
      <c r="L25" s="14"/>
    </row>
    <row r="26" spans="1:12" ht="12.75">
      <c r="A26" s="2"/>
      <c r="B26" s="2"/>
      <c r="C26" s="3"/>
      <c r="D26" s="3"/>
      <c r="E26" s="12"/>
      <c r="F26" s="13"/>
      <c r="G26" s="16"/>
      <c r="H26" s="12"/>
      <c r="I26" s="3"/>
      <c r="J26" s="3"/>
      <c r="K26" s="16"/>
      <c r="L26" s="14"/>
    </row>
    <row r="27" spans="1:12" ht="12.75">
      <c r="A27" s="2" t="s">
        <v>74</v>
      </c>
      <c r="B27" s="28" t="s">
        <v>65</v>
      </c>
      <c r="C27" s="3"/>
      <c r="D27" s="3" t="s">
        <v>28</v>
      </c>
      <c r="E27" s="16"/>
      <c r="F27" s="13" t="s">
        <v>45</v>
      </c>
      <c r="G27" s="16">
        <v>3417</v>
      </c>
      <c r="H27" s="12"/>
      <c r="I27" s="3"/>
      <c r="J27" s="3"/>
      <c r="K27" s="16"/>
      <c r="L27" s="14"/>
    </row>
    <row r="28" spans="1:12" ht="12.75">
      <c r="A28" s="2"/>
      <c r="B28" s="7"/>
      <c r="C28" s="3"/>
      <c r="D28" s="3" t="s">
        <v>28</v>
      </c>
      <c r="E28" s="12"/>
      <c r="F28" s="3"/>
      <c r="G28" s="12"/>
      <c r="H28" s="12"/>
      <c r="I28" s="3"/>
      <c r="J28" s="3"/>
      <c r="K28" s="16"/>
      <c r="L28" s="14"/>
    </row>
    <row r="29" spans="1:12" ht="12.75">
      <c r="A29" s="2"/>
      <c r="B29" s="2"/>
      <c r="C29" s="3"/>
      <c r="D29" s="3"/>
      <c r="E29" s="12"/>
      <c r="F29" s="13"/>
      <c r="G29" s="16"/>
      <c r="H29" s="12"/>
      <c r="I29" s="3"/>
      <c r="J29" s="3"/>
      <c r="K29" s="16"/>
      <c r="L29" s="14"/>
    </row>
    <row r="30" spans="1:12" ht="12.75">
      <c r="A30" s="2"/>
      <c r="B30" s="2"/>
      <c r="C30" s="3"/>
      <c r="D30" s="3"/>
      <c r="E30" s="12"/>
      <c r="F30" s="13"/>
      <c r="G30" s="16"/>
      <c r="H30" s="12"/>
      <c r="I30" s="3"/>
      <c r="J30" s="3"/>
      <c r="K30" s="16"/>
      <c r="L30" s="14"/>
    </row>
    <row r="31" spans="1:12" ht="12.75">
      <c r="A31" s="2"/>
      <c r="B31" s="2"/>
      <c r="C31" s="3"/>
      <c r="D31" s="3"/>
      <c r="E31" s="12"/>
      <c r="F31" s="3"/>
      <c r="G31" s="12"/>
      <c r="H31" s="12"/>
      <c r="I31" s="3"/>
      <c r="J31" s="3"/>
      <c r="K31" s="12"/>
      <c r="L31" s="8"/>
    </row>
    <row r="33" spans="1:2" ht="12.75">
      <c r="A33" t="s">
        <v>26</v>
      </c>
      <c r="B33">
        <v>28085.92</v>
      </c>
    </row>
    <row r="34" spans="1:2" ht="12.75">
      <c r="A34" s="18" t="s">
        <v>27</v>
      </c>
      <c r="B34" s="18">
        <v>38284.65</v>
      </c>
    </row>
  </sheetData>
  <sheetProtection/>
  <mergeCells count="6">
    <mergeCell ref="A10:A11"/>
    <mergeCell ref="B10:C11"/>
    <mergeCell ref="D10:G10"/>
    <mergeCell ref="H10:L10"/>
    <mergeCell ref="B13:C13"/>
    <mergeCell ref="B14:C14"/>
  </mergeCells>
  <printOptions/>
  <pageMargins left="0.75" right="0.75" top="1" bottom="1" header="0.5" footer="0.5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B29" sqref="B29"/>
    </sheetView>
  </sheetViews>
  <sheetFormatPr defaultColWidth="9.00390625" defaultRowHeight="12.75"/>
  <cols>
    <col min="1" max="1" width="16.875" style="0" customWidth="1"/>
    <col min="2" max="2" width="13.75390625" style="0" customWidth="1"/>
    <col min="3" max="3" width="18.75390625" style="0" customWidth="1"/>
    <col min="4" max="4" width="11.875" style="0" customWidth="1"/>
    <col min="5" max="5" width="16.00390625" style="9" customWidth="1"/>
    <col min="6" max="6" width="20.25390625" style="9" customWidth="1"/>
    <col min="7" max="7" width="16.875" style="0" customWidth="1"/>
    <col min="8" max="8" width="15.375" style="9" customWidth="1"/>
    <col min="10" max="10" width="11.875" style="0" customWidth="1"/>
    <col min="11" max="11" width="10.625" style="0" customWidth="1"/>
    <col min="12" max="12" width="14.875" style="0" customWidth="1"/>
  </cols>
  <sheetData>
    <row r="1" spans="1:12" ht="20.25" customHeight="1">
      <c r="A1" s="1"/>
      <c r="C1" s="4"/>
      <c r="D1" s="4"/>
      <c r="E1" s="11"/>
      <c r="F1" s="17">
        <v>41851</v>
      </c>
      <c r="G1" s="4"/>
      <c r="H1" s="11"/>
      <c r="I1" s="4"/>
      <c r="J1" s="4"/>
      <c r="K1" s="11"/>
      <c r="L1" s="9"/>
    </row>
    <row r="2" spans="1:12" ht="20.25" customHeight="1">
      <c r="A2" s="1" t="s">
        <v>22</v>
      </c>
      <c r="C2" s="4"/>
      <c r="D2" s="4"/>
      <c r="E2" s="11"/>
      <c r="F2" s="11"/>
      <c r="G2" s="4"/>
      <c r="H2" s="11"/>
      <c r="I2" s="4"/>
      <c r="J2" s="4"/>
      <c r="K2" s="11"/>
      <c r="L2" s="9"/>
    </row>
    <row r="3" spans="3:10" ht="12.75">
      <c r="C3" s="3" t="s">
        <v>0</v>
      </c>
      <c r="D3" s="3" t="s">
        <v>1</v>
      </c>
      <c r="E3" s="12" t="s">
        <v>2</v>
      </c>
      <c r="F3" s="10" t="s">
        <v>3</v>
      </c>
      <c r="G3" s="4"/>
      <c r="H3" s="4"/>
      <c r="I3" s="11"/>
      <c r="J3" s="9"/>
    </row>
    <row r="4" spans="3:10" ht="12.75">
      <c r="C4" s="3" t="s">
        <v>4</v>
      </c>
      <c r="D4" s="3"/>
      <c r="E4" s="12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15842.88</v>
      </c>
      <c r="D5" s="12">
        <v>14416.98</v>
      </c>
      <c r="E5" s="12">
        <v>9187.09</v>
      </c>
      <c r="F5" s="12">
        <v>21072.77</v>
      </c>
      <c r="G5" s="4"/>
      <c r="H5" s="4" t="s">
        <v>32</v>
      </c>
      <c r="I5" s="11">
        <v>56472.39</v>
      </c>
      <c r="J5" s="9"/>
    </row>
    <row r="6" spans="2:10" ht="12.75">
      <c r="B6" s="2" t="s">
        <v>6</v>
      </c>
      <c r="C6" s="12">
        <v>158.75</v>
      </c>
      <c r="D6" s="3">
        <v>0</v>
      </c>
      <c r="E6" s="12">
        <v>0</v>
      </c>
      <c r="F6" s="12">
        <v>158.75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16001.63</v>
      </c>
      <c r="D7" s="12">
        <f>SUM(D5:D6)</f>
        <v>14416.98</v>
      </c>
      <c r="E7" s="12">
        <f>SUM(E5:E6)</f>
        <v>9187.09</v>
      </c>
      <c r="F7" s="12">
        <f>SUM(F5:F6)</f>
        <v>21231.52</v>
      </c>
      <c r="G7" s="4"/>
      <c r="H7" s="4"/>
      <c r="I7" s="11"/>
      <c r="J7" s="9"/>
    </row>
    <row r="8" spans="2:12" ht="12.75">
      <c r="B8" s="18" t="s">
        <v>27</v>
      </c>
      <c r="C8" s="18">
        <v>38284.65</v>
      </c>
      <c r="D8" s="4"/>
      <c r="E8" s="11"/>
      <c r="F8" s="11"/>
      <c r="G8" s="4"/>
      <c r="H8" s="11"/>
      <c r="I8" s="4"/>
      <c r="J8" s="4"/>
      <c r="K8" s="11"/>
      <c r="L8" s="9"/>
    </row>
    <row r="9" spans="3:12" ht="12.75">
      <c r="C9" s="4"/>
      <c r="D9" s="4"/>
      <c r="E9" s="11"/>
      <c r="F9" s="11"/>
      <c r="G9" s="4"/>
      <c r="H9" s="11"/>
      <c r="I9" s="4"/>
      <c r="J9" s="4"/>
      <c r="K9" s="11"/>
      <c r="L9" s="9"/>
    </row>
    <row r="10" spans="1:12" ht="12.75">
      <c r="A10" s="36" t="s">
        <v>37</v>
      </c>
      <c r="B10" s="38" t="s">
        <v>9</v>
      </c>
      <c r="C10" s="39"/>
      <c r="D10" s="33" t="s">
        <v>10</v>
      </c>
      <c r="E10" s="34"/>
      <c r="F10" s="34"/>
      <c r="G10" s="35"/>
      <c r="H10" s="33" t="s">
        <v>15</v>
      </c>
      <c r="I10" s="34"/>
      <c r="J10" s="34"/>
      <c r="K10" s="34"/>
      <c r="L10" s="35"/>
    </row>
    <row r="11" spans="1:12" ht="22.5" customHeight="1">
      <c r="A11" s="37"/>
      <c r="B11" s="40"/>
      <c r="C11" s="41"/>
      <c r="D11" s="3" t="s">
        <v>11</v>
      </c>
      <c r="E11" s="12" t="s">
        <v>12</v>
      </c>
      <c r="F11" s="12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3"/>
      <c r="D12" s="3"/>
      <c r="E12" s="12"/>
      <c r="F12" s="12"/>
      <c r="G12" s="3"/>
      <c r="H12" s="12"/>
      <c r="I12" s="3"/>
      <c r="J12" s="3"/>
      <c r="K12" s="12"/>
      <c r="L12" s="8"/>
    </row>
    <row r="13" spans="1:12" ht="12.75">
      <c r="A13" s="2"/>
      <c r="B13" s="33" t="s">
        <v>30</v>
      </c>
      <c r="C13" s="35"/>
      <c r="D13" s="12"/>
      <c r="E13" s="12" t="s">
        <v>75</v>
      </c>
      <c r="F13" s="12"/>
      <c r="G13" s="3"/>
      <c r="H13" s="3"/>
      <c r="I13" s="3"/>
      <c r="J13" s="3"/>
      <c r="K13" s="12"/>
      <c r="L13" s="8"/>
    </row>
    <row r="14" spans="1:12" ht="12.75">
      <c r="A14" s="2"/>
      <c r="B14" s="33" t="s">
        <v>31</v>
      </c>
      <c r="C14" s="35"/>
      <c r="D14" s="12"/>
      <c r="E14" s="12"/>
      <c r="F14" s="16" t="s">
        <v>23</v>
      </c>
      <c r="G14" s="13">
        <v>8239.64</v>
      </c>
      <c r="H14" s="3"/>
      <c r="I14" s="3"/>
      <c r="J14" s="3"/>
      <c r="K14" s="12"/>
      <c r="L14" s="8"/>
    </row>
    <row r="15" spans="1:12" ht="12.75">
      <c r="A15" s="2"/>
      <c r="B15" s="3"/>
      <c r="C15" s="3"/>
      <c r="D15" s="12"/>
      <c r="E15" s="12"/>
      <c r="F15" s="16"/>
      <c r="G15" s="13"/>
      <c r="H15" s="3"/>
      <c r="I15" s="3"/>
      <c r="J15" s="3"/>
      <c r="K15" s="12"/>
      <c r="L15" s="8"/>
    </row>
    <row r="16" spans="1:12" ht="12.75">
      <c r="A16" s="2" t="s">
        <v>76</v>
      </c>
      <c r="B16" s="24" t="s">
        <v>77</v>
      </c>
      <c r="C16" s="3"/>
      <c r="D16" s="12" t="s">
        <v>29</v>
      </c>
      <c r="E16" s="12"/>
      <c r="F16" s="16" t="s">
        <v>25</v>
      </c>
      <c r="G16" s="13">
        <v>1159</v>
      </c>
      <c r="H16" s="3" t="s">
        <v>78</v>
      </c>
      <c r="I16" s="3" t="s">
        <v>79</v>
      </c>
      <c r="J16" s="3">
        <v>5</v>
      </c>
      <c r="K16" s="12">
        <v>30</v>
      </c>
      <c r="L16" s="8">
        <v>150</v>
      </c>
    </row>
    <row r="17" spans="1:12" ht="12.75">
      <c r="A17" s="2"/>
      <c r="B17" s="3"/>
      <c r="C17" s="3"/>
      <c r="D17" s="12" t="s">
        <v>29</v>
      </c>
      <c r="E17" s="12"/>
      <c r="F17" s="16"/>
      <c r="G17" s="13"/>
      <c r="H17" s="3" t="s">
        <v>80</v>
      </c>
      <c r="I17" s="3" t="s">
        <v>21</v>
      </c>
      <c r="J17" s="3">
        <v>1</v>
      </c>
      <c r="K17" s="12">
        <v>60</v>
      </c>
      <c r="L17" s="8">
        <v>60</v>
      </c>
    </row>
    <row r="18" spans="1:12" ht="12.75">
      <c r="A18" s="2"/>
      <c r="B18" s="3"/>
      <c r="C18" s="3"/>
      <c r="D18" s="12"/>
      <c r="E18" s="12"/>
      <c r="F18" s="16"/>
      <c r="G18" s="13"/>
      <c r="H18" s="3" t="s">
        <v>81</v>
      </c>
      <c r="I18" s="3" t="s">
        <v>21</v>
      </c>
      <c r="J18" s="3">
        <v>1</v>
      </c>
      <c r="K18" s="12">
        <v>170</v>
      </c>
      <c r="L18" s="8">
        <v>170</v>
      </c>
    </row>
    <row r="19" spans="1:12" ht="12.75">
      <c r="A19" s="2"/>
      <c r="B19" s="3"/>
      <c r="C19" s="3"/>
      <c r="D19" s="12"/>
      <c r="E19" s="12"/>
      <c r="F19" s="16"/>
      <c r="G19" s="13"/>
      <c r="H19" s="3"/>
      <c r="I19" s="3"/>
      <c r="J19" s="3"/>
      <c r="K19" s="16" t="s">
        <v>23</v>
      </c>
      <c r="L19" s="14">
        <f>SUM(L16:L18)</f>
        <v>380</v>
      </c>
    </row>
    <row r="20" spans="1:12" ht="12.75">
      <c r="A20" s="2"/>
      <c r="B20" s="3"/>
      <c r="C20" s="3"/>
      <c r="D20" s="12"/>
      <c r="E20" s="12"/>
      <c r="F20" s="16"/>
      <c r="G20" s="13"/>
      <c r="H20" s="3"/>
      <c r="I20" s="3"/>
      <c r="J20" s="3"/>
      <c r="K20" s="12"/>
      <c r="L20" s="8"/>
    </row>
    <row r="21" spans="1:12" ht="12.75">
      <c r="A21" s="2" t="s">
        <v>82</v>
      </c>
      <c r="B21" s="24" t="s">
        <v>83</v>
      </c>
      <c r="C21" s="3"/>
      <c r="D21" s="12" t="s">
        <v>35</v>
      </c>
      <c r="E21" s="12"/>
      <c r="F21" s="16" t="s">
        <v>25</v>
      </c>
      <c r="G21" s="13">
        <v>1058</v>
      </c>
      <c r="H21" s="3" t="s">
        <v>84</v>
      </c>
      <c r="I21" s="3" t="s">
        <v>21</v>
      </c>
      <c r="J21" s="3">
        <v>2</v>
      </c>
      <c r="K21" s="12">
        <v>45</v>
      </c>
      <c r="L21" s="8">
        <v>90</v>
      </c>
    </row>
    <row r="22" spans="1:12" ht="12.75">
      <c r="A22" s="2"/>
      <c r="B22" s="3"/>
      <c r="C22" s="3"/>
      <c r="D22" s="12" t="s">
        <v>35</v>
      </c>
      <c r="E22" s="12"/>
      <c r="F22" s="16"/>
      <c r="G22" s="13"/>
      <c r="H22" s="3" t="s">
        <v>61</v>
      </c>
      <c r="I22" s="3" t="s">
        <v>21</v>
      </c>
      <c r="J22" s="3">
        <v>2</v>
      </c>
      <c r="K22" s="12">
        <v>66</v>
      </c>
      <c r="L22" s="8">
        <v>132</v>
      </c>
    </row>
    <row r="23" spans="1:12" ht="12.75">
      <c r="A23" s="2"/>
      <c r="B23" s="3"/>
      <c r="C23" s="3"/>
      <c r="D23" s="12"/>
      <c r="E23" s="12"/>
      <c r="F23" s="16"/>
      <c r="G23" s="13"/>
      <c r="H23" s="3" t="s">
        <v>36</v>
      </c>
      <c r="I23" s="3" t="s">
        <v>21</v>
      </c>
      <c r="J23" s="3">
        <v>3</v>
      </c>
      <c r="K23" s="12">
        <v>12</v>
      </c>
      <c r="L23" s="8">
        <v>36</v>
      </c>
    </row>
    <row r="24" spans="1:12" ht="12.75">
      <c r="A24" s="2"/>
      <c r="B24" s="2"/>
      <c r="C24" s="3"/>
      <c r="D24" s="12"/>
      <c r="E24" s="12"/>
      <c r="F24" s="12"/>
      <c r="G24" s="3"/>
      <c r="H24" s="3"/>
      <c r="I24" s="3"/>
      <c r="J24" s="3"/>
      <c r="K24" s="16" t="s">
        <v>23</v>
      </c>
      <c r="L24" s="14">
        <f>SUM(L21:L23)</f>
        <v>258</v>
      </c>
    </row>
    <row r="25" spans="1:12" ht="12.75">
      <c r="A25" s="2"/>
      <c r="B25" s="2"/>
      <c r="C25" s="3"/>
      <c r="D25" s="3"/>
      <c r="E25" s="12"/>
      <c r="F25" s="12"/>
      <c r="G25" s="3"/>
      <c r="H25" s="12"/>
      <c r="I25" s="3"/>
      <c r="J25" s="3"/>
      <c r="K25" s="12"/>
      <c r="L25" s="8"/>
    </row>
    <row r="26" spans="1:12" ht="12.75">
      <c r="A26" s="2"/>
      <c r="B26" s="2"/>
      <c r="C26" s="13"/>
      <c r="D26" s="3"/>
      <c r="E26" s="12"/>
      <c r="F26" s="12"/>
      <c r="G26" s="3"/>
      <c r="H26" s="12"/>
      <c r="I26" s="3"/>
      <c r="J26" s="3"/>
      <c r="K26" s="12"/>
      <c r="L26" s="8"/>
    </row>
    <row r="28" spans="1:2" ht="12.75">
      <c r="A28" t="s">
        <v>26</v>
      </c>
      <c r="B28">
        <v>11094.64</v>
      </c>
    </row>
    <row r="29" spans="1:2" ht="12.75">
      <c r="A29" s="18" t="s">
        <v>27</v>
      </c>
      <c r="B29" s="18">
        <v>36377.1</v>
      </c>
    </row>
  </sheetData>
  <sheetProtection/>
  <mergeCells count="6">
    <mergeCell ref="A10:A11"/>
    <mergeCell ref="B10:C11"/>
    <mergeCell ref="D10:G10"/>
    <mergeCell ref="H10:L10"/>
    <mergeCell ref="B13:C13"/>
    <mergeCell ref="B14:C14"/>
  </mergeCells>
  <printOptions/>
  <pageMargins left="0.75" right="0.75" top="1" bottom="1" header="0.5" footer="0.5"/>
  <pageSetup horizontalDpi="600" verticalDpi="600" orientation="landscape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B32" sqref="B32"/>
    </sheetView>
  </sheetViews>
  <sheetFormatPr defaultColWidth="9.00390625" defaultRowHeight="12.75"/>
  <cols>
    <col min="1" max="1" width="13.375" style="0" customWidth="1"/>
    <col min="2" max="2" width="14.375" style="0" customWidth="1"/>
    <col min="3" max="3" width="17.375" style="0" customWidth="1"/>
    <col min="4" max="4" width="12.00390625" style="0" customWidth="1"/>
    <col min="5" max="5" width="15.875" style="0" customWidth="1"/>
    <col min="6" max="6" width="19.25390625" style="0" customWidth="1"/>
    <col min="7" max="7" width="15.875" style="9" customWidth="1"/>
    <col min="8" max="8" width="17.00390625" style="0" customWidth="1"/>
    <col min="9" max="9" width="8.875" style="0" customWidth="1"/>
    <col min="10" max="10" width="12.25390625" style="0" customWidth="1"/>
    <col min="11" max="11" width="11.75390625" style="0" customWidth="1"/>
    <col min="12" max="12" width="14.375" style="0" customWidth="1"/>
  </cols>
  <sheetData>
    <row r="1" spans="1:12" ht="20.25" customHeight="1">
      <c r="A1" s="1"/>
      <c r="C1" s="4"/>
      <c r="D1" s="4"/>
      <c r="E1" s="4"/>
      <c r="F1" s="5">
        <v>41882</v>
      </c>
      <c r="G1" s="11"/>
      <c r="H1" s="4"/>
      <c r="I1" s="4"/>
      <c r="J1" s="4"/>
      <c r="K1" s="11"/>
      <c r="L1" s="9"/>
    </row>
    <row r="2" spans="1:12" ht="20.25" customHeight="1">
      <c r="A2" s="1" t="s">
        <v>22</v>
      </c>
      <c r="C2" s="4"/>
      <c r="D2" s="4"/>
      <c r="E2" s="4"/>
      <c r="F2" s="4"/>
      <c r="G2" s="11"/>
      <c r="H2" s="4"/>
      <c r="I2" s="4"/>
      <c r="J2" s="4"/>
      <c r="K2" s="11"/>
      <c r="L2" s="9"/>
    </row>
    <row r="3" spans="3:10" ht="12.75">
      <c r="C3" s="3" t="s">
        <v>0</v>
      </c>
      <c r="D3" s="3" t="s">
        <v>1</v>
      </c>
      <c r="E3" s="3" t="s">
        <v>2</v>
      </c>
      <c r="F3" s="6" t="s">
        <v>3</v>
      </c>
      <c r="G3" s="4"/>
      <c r="H3" s="4"/>
      <c r="I3" s="11"/>
      <c r="J3" s="9"/>
    </row>
    <row r="4" spans="3:10" ht="12.75">
      <c r="C4" s="3" t="s">
        <v>4</v>
      </c>
      <c r="D4" s="3"/>
      <c r="E4" s="3"/>
      <c r="F4" s="6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21072.77</v>
      </c>
      <c r="D5" s="12">
        <v>14416.98</v>
      </c>
      <c r="E5" s="3">
        <v>12781.76</v>
      </c>
      <c r="F5" s="3">
        <v>22707.99</v>
      </c>
      <c r="G5" s="4"/>
      <c r="H5" s="4" t="s">
        <v>32</v>
      </c>
      <c r="I5" s="11">
        <v>57566.69</v>
      </c>
      <c r="J5" s="9"/>
    </row>
    <row r="6" spans="2:10" ht="12.75">
      <c r="B6" s="2" t="s">
        <v>6</v>
      </c>
      <c r="C6" s="12">
        <v>158.75</v>
      </c>
      <c r="D6" s="3">
        <v>0</v>
      </c>
      <c r="E6" s="3">
        <v>0.1</v>
      </c>
      <c r="F6" s="3">
        <v>158.65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21231.52</v>
      </c>
      <c r="D7" s="12">
        <f>SUM(D5:D6)</f>
        <v>14416.98</v>
      </c>
      <c r="E7" s="3">
        <f>SUM(E5:E6)</f>
        <v>12781.86</v>
      </c>
      <c r="F7" s="3">
        <f>SUM(F5:F6)</f>
        <v>22866.640000000003</v>
      </c>
      <c r="G7" s="4"/>
      <c r="H7" s="4"/>
      <c r="I7" s="11"/>
      <c r="J7" s="9"/>
    </row>
    <row r="8" spans="2:12" ht="12.75">
      <c r="B8" s="18" t="s">
        <v>27</v>
      </c>
      <c r="C8" s="18">
        <v>36377.1</v>
      </c>
      <c r="D8" s="4"/>
      <c r="E8" s="4"/>
      <c r="F8" s="4"/>
      <c r="G8" s="11"/>
      <c r="H8" s="4"/>
      <c r="I8" s="4"/>
      <c r="J8" s="4"/>
      <c r="K8" s="11"/>
      <c r="L8" s="9"/>
    </row>
    <row r="9" spans="3:12" ht="12.75">
      <c r="C9" s="4"/>
      <c r="D9" s="4"/>
      <c r="E9" s="4"/>
      <c r="F9" s="4"/>
      <c r="G9" s="11"/>
      <c r="H9" s="4"/>
      <c r="I9" s="4"/>
      <c r="J9" s="4"/>
      <c r="K9" s="11"/>
      <c r="L9" s="9"/>
    </row>
    <row r="10" spans="1:12" ht="12.75">
      <c r="A10" s="36" t="s">
        <v>37</v>
      </c>
      <c r="B10" s="38" t="s">
        <v>9</v>
      </c>
      <c r="C10" s="39"/>
      <c r="D10" s="33" t="s">
        <v>10</v>
      </c>
      <c r="E10" s="34"/>
      <c r="F10" s="34"/>
      <c r="G10" s="35"/>
      <c r="H10" s="33" t="s">
        <v>15</v>
      </c>
      <c r="I10" s="34"/>
      <c r="J10" s="34"/>
      <c r="K10" s="34"/>
      <c r="L10" s="35"/>
    </row>
    <row r="11" spans="1:12" ht="22.5" customHeight="1">
      <c r="A11" s="37"/>
      <c r="B11" s="40"/>
      <c r="C11" s="41"/>
      <c r="D11" s="3" t="s">
        <v>11</v>
      </c>
      <c r="E11" s="3" t="s">
        <v>12</v>
      </c>
      <c r="F11" s="3" t="s">
        <v>13</v>
      </c>
      <c r="G11" s="12" t="s">
        <v>14</v>
      </c>
      <c r="H11" s="3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3"/>
      <c r="D12" s="3"/>
      <c r="E12" s="3"/>
      <c r="F12" s="3"/>
      <c r="G12" s="12"/>
      <c r="H12" s="3"/>
      <c r="I12" s="3"/>
      <c r="J12" s="3"/>
      <c r="K12" s="12"/>
      <c r="L12" s="8"/>
    </row>
    <row r="13" spans="1:12" ht="12.75">
      <c r="A13" s="2"/>
      <c r="B13" s="33" t="s">
        <v>30</v>
      </c>
      <c r="C13" s="35"/>
      <c r="D13" s="12"/>
      <c r="E13" s="12" t="s">
        <v>75</v>
      </c>
      <c r="F13" s="12"/>
      <c r="G13" s="3"/>
      <c r="H13" s="3"/>
      <c r="I13" s="3"/>
      <c r="J13" s="3"/>
      <c r="K13" s="12"/>
      <c r="L13" s="8"/>
    </row>
    <row r="14" spans="1:12" ht="12.75">
      <c r="A14" s="2"/>
      <c r="B14" s="33" t="s">
        <v>31</v>
      </c>
      <c r="C14" s="35"/>
      <c r="D14" s="12"/>
      <c r="E14" s="12"/>
      <c r="F14" s="16" t="s">
        <v>23</v>
      </c>
      <c r="G14" s="13">
        <v>8239.64</v>
      </c>
      <c r="H14" s="3"/>
      <c r="I14" s="3"/>
      <c r="J14" s="3"/>
      <c r="K14" s="12"/>
      <c r="L14" s="8"/>
    </row>
    <row r="15" spans="1:12" ht="12.75">
      <c r="A15" s="2"/>
      <c r="B15" s="3"/>
      <c r="C15" s="3"/>
      <c r="D15" s="12"/>
      <c r="E15" s="12"/>
      <c r="F15" s="16"/>
      <c r="G15" s="13"/>
      <c r="H15" s="3"/>
      <c r="I15" s="3"/>
      <c r="J15" s="3"/>
      <c r="K15" s="12"/>
      <c r="L15" s="8"/>
    </row>
    <row r="16" spans="1:12" ht="12.75">
      <c r="A16" s="2" t="s">
        <v>85</v>
      </c>
      <c r="B16" s="24" t="s">
        <v>86</v>
      </c>
      <c r="C16" s="3"/>
      <c r="D16" s="12" t="s">
        <v>29</v>
      </c>
      <c r="E16" s="12"/>
      <c r="F16" s="16" t="s">
        <v>25</v>
      </c>
      <c r="G16" s="13">
        <v>1159</v>
      </c>
      <c r="H16" s="3" t="s">
        <v>88</v>
      </c>
      <c r="I16" s="3" t="s">
        <v>21</v>
      </c>
      <c r="J16" s="3">
        <v>1</v>
      </c>
      <c r="K16" s="12">
        <v>75</v>
      </c>
      <c r="L16" s="8">
        <v>75</v>
      </c>
    </row>
    <row r="17" spans="1:12" ht="12.75">
      <c r="A17" s="2"/>
      <c r="B17" s="3" t="s">
        <v>87</v>
      </c>
      <c r="C17" s="3"/>
      <c r="D17" s="12" t="s">
        <v>29</v>
      </c>
      <c r="E17" s="12"/>
      <c r="F17" s="16"/>
      <c r="G17" s="13"/>
      <c r="H17" s="3" t="s">
        <v>89</v>
      </c>
      <c r="I17" s="3" t="s">
        <v>21</v>
      </c>
      <c r="J17" s="3">
        <v>1</v>
      </c>
      <c r="K17" s="12">
        <v>170</v>
      </c>
      <c r="L17" s="8">
        <v>170</v>
      </c>
    </row>
    <row r="18" spans="1:12" ht="12.75">
      <c r="A18" s="2"/>
      <c r="B18" s="3"/>
      <c r="C18" s="3"/>
      <c r="D18" s="12"/>
      <c r="E18" s="12"/>
      <c r="F18" s="16"/>
      <c r="G18" s="13"/>
      <c r="H18" s="3"/>
      <c r="I18" s="3"/>
      <c r="J18" s="3"/>
      <c r="K18" s="16" t="s">
        <v>23</v>
      </c>
      <c r="L18" s="14">
        <f>SUM(L16:L17)</f>
        <v>245</v>
      </c>
    </row>
    <row r="19" spans="1:12" ht="12.75">
      <c r="A19" s="2"/>
      <c r="B19" s="3"/>
      <c r="C19" s="3"/>
      <c r="D19" s="12"/>
      <c r="E19" s="12"/>
      <c r="F19" s="16"/>
      <c r="G19" s="13"/>
      <c r="H19" s="3"/>
      <c r="I19" s="3"/>
      <c r="J19" s="3"/>
      <c r="K19" s="12"/>
      <c r="L19" s="8"/>
    </row>
    <row r="20" spans="1:12" ht="12.75">
      <c r="A20" s="2" t="s">
        <v>90</v>
      </c>
      <c r="B20" s="44" t="s">
        <v>91</v>
      </c>
      <c r="C20" s="45"/>
      <c r="D20" s="12" t="s">
        <v>28</v>
      </c>
      <c r="E20" s="12"/>
      <c r="F20" s="16" t="s">
        <v>92</v>
      </c>
      <c r="G20" s="13">
        <v>8007</v>
      </c>
      <c r="H20" s="3" t="s">
        <v>93</v>
      </c>
      <c r="I20" s="3" t="s">
        <v>71</v>
      </c>
      <c r="J20" s="3">
        <v>5</v>
      </c>
      <c r="K20" s="12">
        <v>125.4</v>
      </c>
      <c r="L20" s="8">
        <f>K20*J20</f>
        <v>627</v>
      </c>
    </row>
    <row r="21" spans="1:12" ht="12.75">
      <c r="A21" s="2"/>
      <c r="B21" s="2"/>
      <c r="C21" s="3"/>
      <c r="D21" s="3" t="s">
        <v>28</v>
      </c>
      <c r="E21" s="3"/>
      <c r="F21" s="3"/>
      <c r="G21" s="12"/>
      <c r="H21" s="3" t="s">
        <v>94</v>
      </c>
      <c r="I21" s="3" t="s">
        <v>95</v>
      </c>
      <c r="J21" s="3">
        <v>4.5</v>
      </c>
      <c r="K21" s="12">
        <v>6650</v>
      </c>
      <c r="L21" s="8">
        <f>K21*J21</f>
        <v>29925</v>
      </c>
    </row>
    <row r="22" spans="1:12" ht="12.75">
      <c r="A22" s="2"/>
      <c r="B22" s="2"/>
      <c r="C22" s="3"/>
      <c r="D22" s="3"/>
      <c r="E22" s="3"/>
      <c r="F22" s="3"/>
      <c r="G22" s="12"/>
      <c r="H22" s="3" t="s">
        <v>96</v>
      </c>
      <c r="I22" s="3" t="s">
        <v>97</v>
      </c>
      <c r="J22" s="3">
        <v>0.1125</v>
      </c>
      <c r="K22" s="12">
        <v>6850</v>
      </c>
      <c r="L22" s="8">
        <f>K22*J22</f>
        <v>770.625</v>
      </c>
    </row>
    <row r="23" spans="1:12" ht="12.75">
      <c r="A23" s="2"/>
      <c r="B23" s="2"/>
      <c r="C23" s="3"/>
      <c r="D23" s="3"/>
      <c r="E23" s="3"/>
      <c r="F23" s="3"/>
      <c r="G23" s="12"/>
      <c r="H23" s="3" t="s">
        <v>98</v>
      </c>
      <c r="I23" s="3" t="s">
        <v>21</v>
      </c>
      <c r="J23" s="3">
        <v>70</v>
      </c>
      <c r="K23" s="12">
        <v>1.15</v>
      </c>
      <c r="L23" s="8">
        <f>K23*J23</f>
        <v>80.5</v>
      </c>
    </row>
    <row r="24" spans="1:12" ht="12.75">
      <c r="A24" s="2"/>
      <c r="B24" s="2"/>
      <c r="C24" s="3"/>
      <c r="D24" s="3"/>
      <c r="E24" s="3"/>
      <c r="F24" s="3"/>
      <c r="G24" s="12"/>
      <c r="H24" s="3" t="s">
        <v>99</v>
      </c>
      <c r="I24" s="3" t="s">
        <v>71</v>
      </c>
      <c r="J24" s="3">
        <v>1</v>
      </c>
      <c r="K24" s="12">
        <v>55</v>
      </c>
      <c r="L24" s="8">
        <f>K24*J24</f>
        <v>55</v>
      </c>
    </row>
    <row r="25" spans="1:12" ht="12.75">
      <c r="A25" s="2"/>
      <c r="B25" s="2"/>
      <c r="C25" s="3"/>
      <c r="D25" s="3"/>
      <c r="E25" s="3"/>
      <c r="F25" s="3"/>
      <c r="G25" s="12"/>
      <c r="H25" s="3"/>
      <c r="I25" s="3"/>
      <c r="J25" s="3"/>
      <c r="K25" s="16" t="s">
        <v>23</v>
      </c>
      <c r="L25" s="14">
        <f>L20+L21+L22+L23+L24</f>
        <v>31458.125</v>
      </c>
    </row>
    <row r="26" spans="1:12" ht="12.75">
      <c r="A26" s="2"/>
      <c r="B26" s="2"/>
      <c r="C26" s="3"/>
      <c r="D26" s="3"/>
      <c r="E26" s="3"/>
      <c r="F26" s="3"/>
      <c r="G26" s="12"/>
      <c r="H26" s="3"/>
      <c r="I26" s="3"/>
      <c r="J26" s="3"/>
      <c r="K26" s="16"/>
      <c r="L26" s="14"/>
    </row>
    <row r="27" spans="1:12" ht="12.75">
      <c r="A27" s="2" t="s">
        <v>100</v>
      </c>
      <c r="B27" s="44" t="s">
        <v>101</v>
      </c>
      <c r="C27" s="45"/>
      <c r="D27" s="3"/>
      <c r="E27" s="3"/>
      <c r="F27" s="3"/>
      <c r="G27" s="12"/>
      <c r="H27" s="3" t="s">
        <v>102</v>
      </c>
      <c r="I27" s="3" t="s">
        <v>21</v>
      </c>
      <c r="J27" s="3">
        <v>2</v>
      </c>
      <c r="K27" s="27">
        <v>100</v>
      </c>
      <c r="L27" s="26">
        <f>K27*J27</f>
        <v>200</v>
      </c>
    </row>
    <row r="28" spans="1:12" ht="12.75">
      <c r="A28" s="2"/>
      <c r="B28" s="2"/>
      <c r="C28" s="3"/>
      <c r="D28" s="3"/>
      <c r="E28" s="3"/>
      <c r="F28" s="3"/>
      <c r="G28" s="12"/>
      <c r="H28" s="3"/>
      <c r="I28" s="3"/>
      <c r="J28" s="3"/>
      <c r="K28" s="16" t="s">
        <v>23</v>
      </c>
      <c r="L28" s="14">
        <f>L27</f>
        <v>200</v>
      </c>
    </row>
    <row r="29" spans="1:12" ht="12.75">
      <c r="A29" s="2"/>
      <c r="B29" s="2"/>
      <c r="C29" s="3"/>
      <c r="D29" s="3"/>
      <c r="E29" s="3"/>
      <c r="F29" s="3"/>
      <c r="G29" s="12"/>
      <c r="H29" s="3"/>
      <c r="I29" s="3"/>
      <c r="J29" s="3"/>
      <c r="K29" s="16"/>
      <c r="L29" s="14"/>
    </row>
    <row r="31" spans="1:2" ht="15">
      <c r="A31" t="s">
        <v>26</v>
      </c>
      <c r="B31" s="29">
        <f>G14+G16+G20+L18+L25+L28</f>
        <v>49308.765</v>
      </c>
    </row>
    <row r="32" spans="1:2" ht="15">
      <c r="A32" s="18" t="s">
        <v>27</v>
      </c>
      <c r="B32" s="29">
        <f>E7+C8-B31</f>
        <v>-149.8050000000003</v>
      </c>
    </row>
  </sheetData>
  <sheetProtection/>
  <mergeCells count="8">
    <mergeCell ref="B27:C27"/>
    <mergeCell ref="B20:C20"/>
    <mergeCell ref="A10:A11"/>
    <mergeCell ref="B10:C11"/>
    <mergeCell ref="D10:G10"/>
    <mergeCell ref="H10:L10"/>
    <mergeCell ref="B13:C13"/>
    <mergeCell ref="B14:C14"/>
  </mergeCells>
  <printOptions/>
  <pageMargins left="0.75" right="0.75" top="1" bottom="1" header="0.5" footer="0.5"/>
  <pageSetup horizontalDpi="600" verticalDpi="6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I5" sqref="I5"/>
    </sheetView>
  </sheetViews>
  <sheetFormatPr defaultColWidth="9.00390625" defaultRowHeight="12.75"/>
  <cols>
    <col min="1" max="1" width="14.375" style="0" customWidth="1"/>
    <col min="2" max="2" width="15.75390625" style="0" customWidth="1"/>
    <col min="3" max="3" width="14.375" style="0" customWidth="1"/>
    <col min="4" max="4" width="11.625" style="9" customWidth="1"/>
    <col min="5" max="5" width="16.125" style="9" customWidth="1"/>
    <col min="6" max="6" width="17.875" style="9" customWidth="1"/>
    <col min="7" max="7" width="16.75390625" style="9" customWidth="1"/>
    <col min="8" max="8" width="17.125" style="9" customWidth="1"/>
    <col min="10" max="10" width="11.125" style="0" customWidth="1"/>
    <col min="11" max="11" width="11.75390625" style="0" customWidth="1"/>
    <col min="12" max="12" width="14.75390625" style="0" customWidth="1"/>
  </cols>
  <sheetData>
    <row r="1" spans="1:12" ht="20.25" customHeight="1">
      <c r="A1" s="1"/>
      <c r="C1" s="4"/>
      <c r="D1" s="11"/>
      <c r="E1" s="11"/>
      <c r="F1" s="5">
        <v>41912</v>
      </c>
      <c r="G1" s="11"/>
      <c r="H1" s="11"/>
      <c r="I1" s="4"/>
      <c r="J1" s="4"/>
      <c r="K1" s="11"/>
      <c r="L1" s="9"/>
    </row>
    <row r="2" spans="1:12" ht="20.25" customHeight="1">
      <c r="A2" s="1" t="s">
        <v>22</v>
      </c>
      <c r="C2" s="4"/>
      <c r="D2" s="11"/>
      <c r="E2" s="11"/>
      <c r="F2" s="11"/>
      <c r="G2" s="11"/>
      <c r="H2" s="11"/>
      <c r="I2" s="4"/>
      <c r="J2" s="4"/>
      <c r="K2" s="11"/>
      <c r="L2" s="9"/>
    </row>
    <row r="3" spans="3:10" ht="12.75">
      <c r="C3" s="3" t="s">
        <v>0</v>
      </c>
      <c r="D3" s="12" t="s">
        <v>1</v>
      </c>
      <c r="E3" s="12" t="s">
        <v>2</v>
      </c>
      <c r="F3" s="10" t="s">
        <v>3</v>
      </c>
      <c r="G3" s="4"/>
      <c r="H3" s="4"/>
      <c r="I3" s="11"/>
      <c r="J3" s="9"/>
    </row>
    <row r="4" spans="3:10" ht="12.75">
      <c r="C4" s="3" t="s">
        <v>4</v>
      </c>
      <c r="D4" s="12"/>
      <c r="E4" s="12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3">
        <f>август!F5</f>
        <v>22707.99</v>
      </c>
      <c r="D5" s="12">
        <v>14416.98</v>
      </c>
      <c r="E5" s="12">
        <v>13834.81</v>
      </c>
      <c r="F5" s="12">
        <v>23290.16</v>
      </c>
      <c r="G5" s="4"/>
      <c r="H5" s="4" t="s">
        <v>32</v>
      </c>
      <c r="I5" s="11">
        <f>август!I5+1132.06</f>
        <v>58698.75</v>
      </c>
      <c r="J5" s="9"/>
    </row>
    <row r="6" spans="2:10" ht="12.75">
      <c r="B6" s="2" t="s">
        <v>6</v>
      </c>
      <c r="C6" s="3">
        <f>август!F6</f>
        <v>158.65</v>
      </c>
      <c r="D6" s="12">
        <v>0</v>
      </c>
      <c r="E6" s="12">
        <v>0.19</v>
      </c>
      <c r="F6" s="12">
        <v>158.46</v>
      </c>
      <c r="G6" s="4"/>
      <c r="H6" s="4"/>
      <c r="I6" s="11"/>
      <c r="J6" s="9"/>
    </row>
    <row r="7" spans="2:10" ht="12.75">
      <c r="B7" s="2" t="s">
        <v>8</v>
      </c>
      <c r="C7" s="3">
        <f>SUM(C5:C6)</f>
        <v>22866.640000000003</v>
      </c>
      <c r="D7" s="12">
        <f>SUM(D5:D6)</f>
        <v>14416.98</v>
      </c>
      <c r="E7" s="12">
        <f>SUM(E5:E6)</f>
        <v>13835</v>
      </c>
      <c r="F7" s="12">
        <f>SUM(F5:F6)</f>
        <v>23448.62</v>
      </c>
      <c r="G7" s="4"/>
      <c r="H7" s="4"/>
      <c r="I7" s="11"/>
      <c r="J7" s="9"/>
    </row>
    <row r="8" spans="2:12" ht="15">
      <c r="B8" s="30" t="s">
        <v>27</v>
      </c>
      <c r="C8" s="31">
        <f>август!B32</f>
        <v>-149.8050000000003</v>
      </c>
      <c r="D8" s="11"/>
      <c r="E8" s="11"/>
      <c r="F8" s="11"/>
      <c r="G8" s="11"/>
      <c r="H8" s="11"/>
      <c r="I8" s="4"/>
      <c r="J8" s="4"/>
      <c r="K8" s="11"/>
      <c r="L8" s="9"/>
    </row>
    <row r="9" spans="3:12" ht="12.75">
      <c r="C9" s="4"/>
      <c r="D9" s="11"/>
      <c r="E9" s="11"/>
      <c r="F9" s="11"/>
      <c r="G9" s="11"/>
      <c r="H9" s="11"/>
      <c r="I9" s="4"/>
      <c r="J9" s="4"/>
      <c r="K9" s="11"/>
      <c r="L9" s="9"/>
    </row>
    <row r="10" spans="1:12" ht="12.75">
      <c r="A10" s="36" t="s">
        <v>37</v>
      </c>
      <c r="B10" s="38" t="s">
        <v>9</v>
      </c>
      <c r="C10" s="39"/>
      <c r="D10" s="33" t="s">
        <v>10</v>
      </c>
      <c r="E10" s="34"/>
      <c r="F10" s="34"/>
      <c r="G10" s="35"/>
      <c r="H10" s="33" t="s">
        <v>15</v>
      </c>
      <c r="I10" s="34"/>
      <c r="J10" s="34"/>
      <c r="K10" s="34"/>
      <c r="L10" s="35"/>
    </row>
    <row r="11" spans="1:12" ht="22.5" customHeight="1">
      <c r="A11" s="37"/>
      <c r="B11" s="40"/>
      <c r="C11" s="41"/>
      <c r="D11" s="12" t="s">
        <v>11</v>
      </c>
      <c r="E11" s="12" t="s">
        <v>12</v>
      </c>
      <c r="F11" s="12" t="s">
        <v>13</v>
      </c>
      <c r="G11" s="12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4.25" customHeight="1">
      <c r="A12" s="2"/>
      <c r="B12" s="7"/>
      <c r="C12" s="3"/>
      <c r="D12" s="12"/>
      <c r="E12" s="12"/>
      <c r="F12" s="12"/>
      <c r="G12" s="12"/>
      <c r="H12" s="12"/>
      <c r="I12" s="3"/>
      <c r="J12" s="3"/>
      <c r="K12" s="12"/>
      <c r="L12" s="8"/>
    </row>
    <row r="13" spans="1:12" ht="12.75">
      <c r="A13" s="2"/>
      <c r="B13" s="33" t="s">
        <v>30</v>
      </c>
      <c r="C13" s="35"/>
      <c r="D13" s="12"/>
      <c r="F13" s="12" t="s">
        <v>75</v>
      </c>
      <c r="G13" s="3"/>
      <c r="H13" s="3"/>
      <c r="I13" s="3"/>
      <c r="J13" s="3"/>
      <c r="K13" s="12"/>
      <c r="L13" s="8"/>
    </row>
    <row r="14" spans="1:12" ht="12.75">
      <c r="A14" s="2"/>
      <c r="B14" s="33" t="s">
        <v>31</v>
      </c>
      <c r="C14" s="35"/>
      <c r="D14" s="12"/>
      <c r="E14" s="12"/>
      <c r="F14" s="16" t="s">
        <v>23</v>
      </c>
      <c r="G14" s="13">
        <v>8239.64</v>
      </c>
      <c r="H14" s="3"/>
      <c r="I14" s="3"/>
      <c r="J14" s="3"/>
      <c r="K14" s="12"/>
      <c r="L14" s="8"/>
    </row>
    <row r="15" spans="1:12" ht="12.75">
      <c r="A15" s="2"/>
      <c r="B15" s="3"/>
      <c r="C15" s="3"/>
      <c r="D15" s="12"/>
      <c r="E15" s="12"/>
      <c r="F15" s="16"/>
      <c r="G15" s="13"/>
      <c r="H15" s="3"/>
      <c r="I15" s="3"/>
      <c r="J15" s="3"/>
      <c r="K15" s="12"/>
      <c r="L15" s="8"/>
    </row>
    <row r="16" spans="1:12" ht="12.75">
      <c r="A16" s="2" t="s">
        <v>105</v>
      </c>
      <c r="B16" s="46" t="s">
        <v>103</v>
      </c>
      <c r="C16" s="47"/>
      <c r="D16" s="12" t="s">
        <v>104</v>
      </c>
      <c r="E16" s="12"/>
      <c r="F16" s="16" t="s">
        <v>23</v>
      </c>
      <c r="G16" s="13">
        <v>30388.08</v>
      </c>
      <c r="H16" s="3"/>
      <c r="I16" s="3"/>
      <c r="J16" s="3"/>
      <c r="K16" s="12"/>
      <c r="L16" s="8"/>
    </row>
    <row r="17" spans="1:12" ht="12.75">
      <c r="A17" s="2"/>
      <c r="B17" s="48"/>
      <c r="C17" s="49"/>
      <c r="D17" s="12"/>
      <c r="E17" s="12"/>
      <c r="F17" s="16"/>
      <c r="G17" s="13"/>
      <c r="H17" s="3"/>
      <c r="I17" s="3"/>
      <c r="J17" s="3"/>
      <c r="K17" s="12"/>
      <c r="L17" s="8"/>
    </row>
    <row r="18" spans="1:12" ht="12.75">
      <c r="A18" s="2"/>
      <c r="B18" s="3"/>
      <c r="C18" s="3"/>
      <c r="D18" s="12"/>
      <c r="E18" s="12"/>
      <c r="F18" s="16"/>
      <c r="G18" s="13"/>
      <c r="H18" s="3"/>
      <c r="I18" s="3"/>
      <c r="J18" s="3"/>
      <c r="K18" s="12"/>
      <c r="L18" s="8"/>
    </row>
    <row r="19" spans="1:12" ht="12.75">
      <c r="A19" s="2"/>
      <c r="B19" s="2"/>
      <c r="C19" s="3"/>
      <c r="D19" s="12"/>
      <c r="E19" s="12"/>
      <c r="F19" s="12"/>
      <c r="G19" s="3"/>
      <c r="H19" s="3"/>
      <c r="I19" s="3"/>
      <c r="J19" s="3"/>
      <c r="K19" s="12"/>
      <c r="L19" s="14"/>
    </row>
    <row r="20" spans="1:12" ht="12.75">
      <c r="A20" s="2"/>
      <c r="B20" s="2"/>
      <c r="C20" s="3"/>
      <c r="D20" s="12"/>
      <c r="E20" s="12"/>
      <c r="F20" s="12"/>
      <c r="G20" s="12"/>
      <c r="H20" s="12"/>
      <c r="I20" s="3"/>
      <c r="J20" s="3"/>
      <c r="K20" s="12"/>
      <c r="L20" s="8"/>
    </row>
    <row r="21" spans="1:12" ht="12.75">
      <c r="A21" s="2"/>
      <c r="B21" s="2"/>
      <c r="C21" s="3"/>
      <c r="D21" s="12"/>
      <c r="E21" s="12"/>
      <c r="F21" s="12"/>
      <c r="G21" s="12"/>
      <c r="H21" s="12"/>
      <c r="I21" s="3"/>
      <c r="J21" s="3"/>
      <c r="K21" s="12"/>
      <c r="L21" s="8"/>
    </row>
    <row r="23" spans="1:2" ht="15">
      <c r="A23" s="18" t="s">
        <v>26</v>
      </c>
      <c r="B23" s="32">
        <f>G14+G16</f>
        <v>38627.72</v>
      </c>
    </row>
    <row r="24" spans="1:2" ht="15">
      <c r="A24" s="32" t="s">
        <v>27</v>
      </c>
      <c r="B24" s="31">
        <f>E7+C8-B23</f>
        <v>-24942.525</v>
      </c>
    </row>
  </sheetData>
  <sheetProtection/>
  <mergeCells count="7">
    <mergeCell ref="B16:C17"/>
    <mergeCell ref="A10:A11"/>
    <mergeCell ref="B10:C11"/>
    <mergeCell ref="D10:G10"/>
    <mergeCell ref="H10:L10"/>
    <mergeCell ref="B13:C13"/>
    <mergeCell ref="B14:C14"/>
  </mergeCells>
  <printOptions/>
  <pageMargins left="0.75" right="0.75" top="1" bottom="1" header="0.5" footer="0.5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</cp:lastModifiedBy>
  <cp:lastPrinted>2012-12-19T09:07:31Z</cp:lastPrinted>
  <dcterms:created xsi:type="dcterms:W3CDTF">2008-11-05T05:36:25Z</dcterms:created>
  <dcterms:modified xsi:type="dcterms:W3CDTF">2015-01-16T05:06:42Z</dcterms:modified>
  <cp:category/>
  <cp:version/>
  <cp:contentType/>
  <cp:contentStatus/>
</cp:coreProperties>
</file>