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firstSheet="1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<sst xmlns="http://schemas.openxmlformats.org/spreadsheetml/2006/main" count="436" uniqueCount="54">
  <si>
    <t>Сальдо на нач.</t>
  </si>
  <si>
    <t>Начислено</t>
  </si>
  <si>
    <t>Оплачено</t>
  </si>
  <si>
    <t>Сальдо на конец</t>
  </si>
  <si>
    <t>период</t>
  </si>
  <si>
    <t>доходы</t>
  </si>
  <si>
    <t>Тек.ремонт</t>
  </si>
  <si>
    <t>Содержание</t>
  </si>
  <si>
    <t>ИТОГО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</si>
  <si>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</si>
  <si>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</si>
  <si>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</si>
  <si>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</si>
  <si>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</si>
  <si>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</si>
  <si>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</si>
  <si>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</si>
  <si>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</si>
  <si>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</si>
  <si>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</si>
  <si>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</si>
  <si>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итого</t>
  </si>
  <si>
    <t>Всего затрат</t>
  </si>
  <si>
    <t>Остаток</t>
  </si>
  <si>
    <t>Р.Люксембург 22А</t>
  </si>
  <si>
    <t>1ч</t>
  </si>
  <si>
    <t>сл.сант</t>
  </si>
  <si>
    <t>шт</t>
  </si>
  <si>
    <t>плотник</t>
  </si>
  <si>
    <t>ч</t>
  </si>
  <si>
    <t>эл.слес</t>
  </si>
  <si>
    <t>ЛОМ 60ВТ</t>
  </si>
  <si>
    <t>содержание и обслуживание</t>
  </si>
  <si>
    <t>общего имущества</t>
  </si>
  <si>
    <t>кап.ремонт</t>
  </si>
  <si>
    <t>частичный ремонт эл.светильников</t>
  </si>
  <si>
    <t>757.90*8.06</t>
  </si>
  <si>
    <t xml:space="preserve">дата 2014г </t>
  </si>
  <si>
    <t>21,01,14</t>
  </si>
  <si>
    <t>18,02,14</t>
  </si>
  <si>
    <t>11,02,14</t>
  </si>
  <si>
    <t>работы на кровле</t>
  </si>
  <si>
    <t>вышка</t>
  </si>
  <si>
    <t>28,02,14</t>
  </si>
  <si>
    <t>01,04,14</t>
  </si>
  <si>
    <t>выдоча лампочек домком</t>
  </si>
  <si>
    <t>17,06,14</t>
  </si>
  <si>
    <t>757.90*8,55</t>
  </si>
  <si>
    <t>11,07,14</t>
  </si>
  <si>
    <t>провели тетнюю воду</t>
  </si>
  <si>
    <t>кран шаровый 15</t>
  </si>
  <si>
    <t xml:space="preserve">замена лампочек </t>
  </si>
  <si>
    <t>электрик</t>
  </si>
  <si>
    <t>лампочка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</si>
</sst>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</numFmts>
  <fonts count="41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10" xfId="0" applyNumberFormat="1" applyBorder="1" applyAlignment="1">
      <alignment/>
    </xf>
    <xf numFmtId="2" fontId="6" fillId="0" borderId="0" xfId="0" applyNumberFormat="1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13.25390625" style="0" customWidth="1"/>
    <col min="2" max="2" width="13.875" style="0" customWidth="1"/>
    <col min="3" max="3" width="14.375" style="0" customWidth="1"/>
    <col min="4" max="4" width="15.75390625" style="0" customWidth="1"/>
    <col min="5" max="5" width="17.00390625" style="0" customWidth="1"/>
    <col min="6" max="6" width="18.625" style="0" customWidth="1"/>
    <col min="7" max="7" width="16.625" style="0" customWidth="1"/>
    <col min="8" max="8" width="16.25390625" style="0" customWidth="1"/>
    <col min="10" max="10" width="10.875" style="0" customWidth="1"/>
    <col min="11" max="11" width="10.125" style="0" customWidth="1"/>
    <col min="12" max="12" width="14.125" style="0" customWidth="1"/>
  </cols>
  <sheetData>
    <row r="1" spans="1:12" ht="20.25" customHeight="1">
      <c r="A1" s="1"/>
      <c r="C1" s="11"/>
      <c r="D1" s="4"/>
      <c r="E1" s="4"/>
      <c r="F1" s="5">
        <v>41670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29391.7</v>
      </c>
      <c r="D5" s="12">
        <v>8571.86</v>
      </c>
      <c r="E5" s="3">
        <v>6027.42</v>
      </c>
      <c r="F5" s="12">
        <v>31936.14</v>
      </c>
      <c r="G5" s="4"/>
      <c r="H5" s="4" t="s">
        <v>34</v>
      </c>
      <c r="I5" s="11">
        <v>38519.7</v>
      </c>
      <c r="J5" s="9"/>
    </row>
    <row r="6" spans="2:10" ht="12.75">
      <c r="B6" s="2" t="s">
        <v>6</v>
      </c>
      <c r="C6" s="12">
        <v>7787.1</v>
      </c>
      <c r="D6" s="3">
        <v>0</v>
      </c>
      <c r="E6" s="3">
        <v>0</v>
      </c>
      <c r="F6" s="12">
        <v>7787.1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37178.8</v>
      </c>
      <c r="D7" s="12">
        <f>SUM(D5:D6)</f>
        <v>8571.86</v>
      </c>
      <c r="E7" s="3">
        <f>SUM(E5:E6)</f>
        <v>6027.42</v>
      </c>
      <c r="F7" s="12">
        <f>SUM(F5:F6)</f>
        <v>39723.24</v>
      </c>
      <c r="G7" s="4"/>
      <c r="H7" s="4"/>
      <c r="I7" s="11"/>
      <c r="J7" s="9"/>
    </row>
    <row r="8" spans="2:12" ht="15.75">
      <c r="B8" s="15" t="s">
        <v>23</v>
      </c>
      <c r="C8">
        <v>-21051.12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7" t="s">
        <v>37</v>
      </c>
      <c r="B10" s="29" t="s">
        <v>9</v>
      </c>
      <c r="C10" s="30"/>
      <c r="D10" s="33" t="s">
        <v>10</v>
      </c>
      <c r="E10" s="34"/>
      <c r="F10" s="34"/>
      <c r="G10" s="35"/>
      <c r="H10" s="33" t="s">
        <v>15</v>
      </c>
      <c r="I10" s="34"/>
      <c r="J10" s="34"/>
      <c r="K10" s="34"/>
      <c r="L10" s="35"/>
    </row>
    <row r="11" spans="1:12" ht="22.5" customHeight="1">
      <c r="A11" s="28"/>
      <c r="B11" s="31"/>
      <c r="C11" s="3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32</v>
      </c>
      <c r="C13" s="3"/>
      <c r="D13" s="12"/>
      <c r="E13" s="12" t="s">
        <v>36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 t="s">
        <v>33</v>
      </c>
      <c r="C14" s="3"/>
      <c r="D14" s="12"/>
      <c r="E14" s="12"/>
      <c r="F14" s="14" t="s">
        <v>21</v>
      </c>
      <c r="G14" s="13">
        <v>6108.67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 t="s">
        <v>38</v>
      </c>
      <c r="B16" s="2" t="s">
        <v>35</v>
      </c>
      <c r="C16" s="3"/>
      <c r="D16" s="12" t="s">
        <v>30</v>
      </c>
      <c r="E16" s="12"/>
      <c r="F16" s="14">
        <v>0.3</v>
      </c>
      <c r="G16" s="13">
        <v>261.81</v>
      </c>
      <c r="H16" s="12" t="s">
        <v>31</v>
      </c>
      <c r="I16" s="3" t="s">
        <v>27</v>
      </c>
      <c r="J16" s="3">
        <v>10</v>
      </c>
      <c r="K16" s="19">
        <v>12</v>
      </c>
      <c r="L16" s="20">
        <v>120</v>
      </c>
    </row>
    <row r="17" spans="1:12" ht="12.75">
      <c r="A17" s="2"/>
      <c r="B17" s="2"/>
      <c r="C17" s="3"/>
      <c r="D17" s="12" t="s">
        <v>30</v>
      </c>
      <c r="E17" s="12"/>
      <c r="F17" s="14"/>
      <c r="G17" s="13"/>
      <c r="H17" s="12"/>
      <c r="I17" s="3"/>
      <c r="J17" s="3"/>
      <c r="K17" s="14" t="s">
        <v>21</v>
      </c>
      <c r="L17" s="17">
        <v>120</v>
      </c>
    </row>
    <row r="18" spans="1:12" ht="12.75">
      <c r="A18" s="2"/>
      <c r="B18" s="2"/>
      <c r="C18" s="3"/>
      <c r="D18" s="12"/>
      <c r="E18" s="12"/>
      <c r="F18" s="12"/>
      <c r="G18" s="3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2"/>
      <c r="G19" s="3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4"/>
      <c r="G20" s="13"/>
      <c r="H20" s="12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4"/>
      <c r="G21" s="13"/>
      <c r="H21" s="12"/>
      <c r="I21" s="3"/>
      <c r="J21" s="3"/>
      <c r="K21" s="12"/>
      <c r="L21" s="8"/>
    </row>
    <row r="22" spans="1:12" ht="12.75">
      <c r="A22" s="2"/>
      <c r="B22" s="2"/>
      <c r="C22" s="12"/>
      <c r="D22" s="3"/>
      <c r="E22" s="3"/>
      <c r="F22" s="14"/>
      <c r="G22" s="13"/>
      <c r="H22" s="12"/>
      <c r="I22" s="3"/>
      <c r="J22" s="3"/>
      <c r="K22" s="12"/>
      <c r="L22" s="8"/>
    </row>
    <row r="23" spans="1:12" ht="12.75">
      <c r="A23" s="2"/>
      <c r="B23" s="2"/>
      <c r="C23" s="12"/>
      <c r="D23" s="3"/>
      <c r="E23" s="3"/>
      <c r="F23" s="14"/>
      <c r="G23" s="13"/>
      <c r="H23" s="12"/>
      <c r="I23" s="3"/>
      <c r="J23" s="3"/>
      <c r="K23" s="12"/>
      <c r="L23" s="8"/>
    </row>
    <row r="24" spans="3:8" ht="12.75">
      <c r="C24" s="9"/>
      <c r="H24" s="9"/>
    </row>
    <row r="25" spans="1:8" ht="12.75">
      <c r="A25" t="s">
        <v>22</v>
      </c>
      <c r="B25">
        <v>6490.48</v>
      </c>
      <c r="C25" s="9"/>
      <c r="H25" s="9"/>
    </row>
    <row r="26" spans="1:8" ht="15.75">
      <c r="A26" s="15" t="s">
        <v>23</v>
      </c>
      <c r="B26">
        <v>-21514.18</v>
      </c>
      <c r="C26" s="9"/>
      <c r="H26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14.25390625" style="0" customWidth="1"/>
    <col min="2" max="2" width="13.00390625" style="0" customWidth="1"/>
    <col min="3" max="3" width="16.125" style="0" customWidth="1"/>
    <col min="4" max="4" width="13.625" style="0" customWidth="1"/>
    <col min="5" max="5" width="16.875" style="0" customWidth="1"/>
    <col min="6" max="6" width="17.75390625" style="0" customWidth="1"/>
    <col min="7" max="7" width="16.875" style="0" customWidth="1"/>
    <col min="8" max="8" width="16.75390625" style="0" customWidth="1"/>
    <col min="10" max="10" width="12.125" style="0" customWidth="1"/>
    <col min="11" max="11" width="11.00390625" style="0" customWidth="1"/>
    <col min="12" max="12" width="14.125" style="0" customWidth="1"/>
  </cols>
  <sheetData>
    <row r="1" spans="1:12" ht="20.25" customHeight="1">
      <c r="A1" s="1"/>
      <c r="C1" s="11"/>
      <c r="D1" s="4"/>
      <c r="E1" s="4"/>
      <c r="F1" s="5">
        <v>41942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3" t="s">
        <v>5</v>
      </c>
      <c r="B5" s="2" t="s">
        <v>7</v>
      </c>
      <c r="C5" s="12">
        <f>сентябрь!F5</f>
        <v>40274.61</v>
      </c>
      <c r="D5" s="12">
        <v>9087.22</v>
      </c>
      <c r="E5" s="3">
        <v>9059.42</v>
      </c>
      <c r="F5" s="12">
        <v>40302.41</v>
      </c>
      <c r="G5" s="4"/>
      <c r="H5" s="4" t="s">
        <v>34</v>
      </c>
      <c r="I5" s="11">
        <f>сентябрь!I5+1134.29</f>
        <v>47702.030000000006</v>
      </c>
      <c r="J5" s="9"/>
    </row>
    <row r="6" spans="2:10" ht="12.75">
      <c r="B6" s="2" t="s">
        <v>6</v>
      </c>
      <c r="C6" s="12">
        <f>сентябрь!F6</f>
        <v>7787.1</v>
      </c>
      <c r="D6" s="3">
        <v>0</v>
      </c>
      <c r="E6" s="3">
        <v>0</v>
      </c>
      <c r="F6" s="12">
        <v>7787.1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48061.71</v>
      </c>
      <c r="D7" s="12">
        <f>SUM(D5:D6)</f>
        <v>9087.22</v>
      </c>
      <c r="E7" s="3">
        <f>SUM(E5:E6)</f>
        <v>9059.42</v>
      </c>
      <c r="F7" s="12">
        <f>SUM(F5:F6)</f>
        <v>48089.51</v>
      </c>
      <c r="G7" s="4"/>
      <c r="H7" s="4"/>
      <c r="I7" s="11"/>
      <c r="J7" s="9"/>
    </row>
    <row r="8" spans="2:12" ht="15">
      <c r="B8" s="23" t="s">
        <v>23</v>
      </c>
      <c r="C8" s="24">
        <f>сентябрь!B24</f>
        <v>-15605.52</v>
      </c>
      <c r="D8" s="4"/>
      <c r="E8" s="4"/>
      <c r="F8" s="4"/>
      <c r="G8" s="4"/>
      <c r="H8" s="11"/>
      <c r="I8" s="4"/>
      <c r="J8" s="4"/>
      <c r="K8" s="11"/>
      <c r="L8" s="9"/>
    </row>
    <row r="9" spans="2:12" ht="12.75">
      <c r="B9" s="18"/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7" t="s">
        <v>37</v>
      </c>
      <c r="B10" s="29" t="s">
        <v>9</v>
      </c>
      <c r="C10" s="30"/>
      <c r="D10" s="33" t="s">
        <v>10</v>
      </c>
      <c r="E10" s="34"/>
      <c r="F10" s="34"/>
      <c r="G10" s="35"/>
      <c r="H10" s="33" t="s">
        <v>15</v>
      </c>
      <c r="I10" s="34"/>
      <c r="J10" s="34"/>
      <c r="K10" s="34"/>
      <c r="L10" s="35"/>
    </row>
    <row r="11" spans="1:12" ht="22.5" customHeight="1">
      <c r="A11" s="28"/>
      <c r="B11" s="31"/>
      <c r="C11" s="3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32</v>
      </c>
      <c r="C13" s="3"/>
      <c r="D13" s="12"/>
      <c r="F13" s="12" t="s">
        <v>47</v>
      </c>
      <c r="G13" s="3"/>
      <c r="H13" s="12"/>
      <c r="I13" s="3"/>
      <c r="J13" s="3"/>
      <c r="K13" s="12"/>
      <c r="L13" s="8"/>
    </row>
    <row r="14" spans="1:12" ht="12.75">
      <c r="A14" s="2"/>
      <c r="B14" s="2" t="s">
        <v>33</v>
      </c>
      <c r="C14" s="3"/>
      <c r="D14" s="12"/>
      <c r="E14" s="12"/>
      <c r="F14" s="14" t="s">
        <v>21</v>
      </c>
      <c r="G14" s="13">
        <v>6480.05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4"/>
      <c r="G15" s="13"/>
      <c r="H15" s="12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4"/>
      <c r="G16" s="13"/>
      <c r="H16" s="12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2"/>
      <c r="G17" s="3"/>
      <c r="H17" s="12"/>
      <c r="I17" s="3"/>
      <c r="J17" s="3"/>
      <c r="K17" s="14"/>
      <c r="L17" s="17"/>
    </row>
    <row r="18" spans="1:12" ht="12.75">
      <c r="A18" s="2"/>
      <c r="B18" s="2"/>
      <c r="C18" s="3"/>
      <c r="D18" s="12"/>
      <c r="E18" s="12"/>
      <c r="F18" s="12"/>
      <c r="G18" s="3"/>
      <c r="H18" s="12"/>
      <c r="I18" s="3"/>
      <c r="J18" s="3"/>
      <c r="K18" s="14"/>
      <c r="L18" s="17"/>
    </row>
    <row r="19" spans="1:12" ht="12.75">
      <c r="A19" s="2"/>
      <c r="B19" s="2"/>
      <c r="C19" s="3"/>
      <c r="D19" s="12"/>
      <c r="E19" s="12"/>
      <c r="F19" s="12"/>
      <c r="G19" s="3"/>
      <c r="H19" s="12"/>
      <c r="I19" s="3"/>
      <c r="J19" s="3"/>
      <c r="K19" s="14"/>
      <c r="L19" s="17"/>
    </row>
    <row r="20" spans="1:12" ht="12.75">
      <c r="A20" s="2"/>
      <c r="B20" s="2"/>
      <c r="C20" s="3"/>
      <c r="D20" s="12"/>
      <c r="E20" s="12"/>
      <c r="F20" s="12"/>
      <c r="G20" s="3"/>
      <c r="H20" s="12"/>
      <c r="I20" s="3"/>
      <c r="J20" s="3"/>
      <c r="K20" s="14"/>
      <c r="L20" s="17"/>
    </row>
    <row r="21" spans="1:12" ht="12.75">
      <c r="A21" s="2"/>
      <c r="B21" s="2"/>
      <c r="C21" s="3"/>
      <c r="D21" s="12"/>
      <c r="E21" s="12"/>
      <c r="F21" s="14"/>
      <c r="G21" s="13"/>
      <c r="H21" s="12"/>
      <c r="I21" s="3"/>
      <c r="J21" s="3"/>
      <c r="K21" s="12"/>
      <c r="L21" s="8"/>
    </row>
    <row r="22" spans="3:8" ht="12.75">
      <c r="C22" s="9"/>
      <c r="H22" s="9"/>
    </row>
    <row r="23" spans="1:8" ht="15">
      <c r="A23" s="24" t="s">
        <v>22</v>
      </c>
      <c r="B23" s="24">
        <f>G14</f>
        <v>6480.05</v>
      </c>
      <c r="C23" s="9"/>
      <c r="H23" s="9"/>
    </row>
    <row r="24" spans="1:8" ht="15">
      <c r="A24" s="24" t="s">
        <v>23</v>
      </c>
      <c r="B24" s="24">
        <f>C8+E7-B23</f>
        <v>-13026.150000000001</v>
      </c>
      <c r="C24" s="9"/>
      <c r="H24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14.25390625" style="0" customWidth="1"/>
    <col min="2" max="2" width="13.00390625" style="0" customWidth="1"/>
    <col min="3" max="3" width="16.125" style="0" customWidth="1"/>
    <col min="4" max="4" width="13.625" style="0" customWidth="1"/>
    <col min="5" max="5" width="16.875" style="0" customWidth="1"/>
    <col min="6" max="6" width="17.75390625" style="0" customWidth="1"/>
    <col min="7" max="7" width="16.875" style="0" customWidth="1"/>
    <col min="8" max="8" width="16.75390625" style="0" customWidth="1"/>
    <col min="10" max="10" width="12.125" style="0" customWidth="1"/>
    <col min="11" max="11" width="11.00390625" style="0" customWidth="1"/>
    <col min="12" max="12" width="14.125" style="0" customWidth="1"/>
  </cols>
  <sheetData>
    <row r="1" spans="1:12" ht="20.25" customHeight="1">
      <c r="A1" s="1"/>
      <c r="C1" s="11"/>
      <c r="D1" s="4"/>
      <c r="E1" s="4"/>
      <c r="F1" s="5">
        <v>41973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3" t="s">
        <v>5</v>
      </c>
      <c r="B5" s="2" t="s">
        <v>7</v>
      </c>
      <c r="C5" s="12">
        <f>октябрь!F5</f>
        <v>40302.41</v>
      </c>
      <c r="D5" s="12">
        <v>9087.22</v>
      </c>
      <c r="E5" s="3">
        <v>7393.71</v>
      </c>
      <c r="F5" s="12">
        <v>41995.92</v>
      </c>
      <c r="G5" s="4"/>
      <c r="H5" s="4" t="s">
        <v>34</v>
      </c>
      <c r="I5" s="11">
        <f>октябрь!I5+925</f>
        <v>48627.030000000006</v>
      </c>
      <c r="J5" s="9"/>
    </row>
    <row r="6" spans="2:10" ht="12.75">
      <c r="B6" s="2" t="s">
        <v>6</v>
      </c>
      <c r="C6" s="12">
        <f>октябрь!F6</f>
        <v>7787.1</v>
      </c>
      <c r="D6" s="3">
        <v>0</v>
      </c>
      <c r="E6" s="3">
        <v>0</v>
      </c>
      <c r="F6" s="12">
        <v>7787.1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48089.51</v>
      </c>
      <c r="D7" s="12">
        <f>SUM(D5:D6)</f>
        <v>9087.22</v>
      </c>
      <c r="E7" s="3">
        <f>SUM(E5:E6)</f>
        <v>7393.71</v>
      </c>
      <c r="F7" s="12">
        <f>SUM(F5:F6)</f>
        <v>49783.02</v>
      </c>
      <c r="G7" s="4"/>
      <c r="H7" s="4"/>
      <c r="I7" s="11"/>
      <c r="J7" s="9"/>
    </row>
    <row r="8" spans="2:12" ht="15">
      <c r="B8" s="23" t="s">
        <v>23</v>
      </c>
      <c r="C8" s="24">
        <f>октябрь!B24</f>
        <v>-13026.150000000001</v>
      </c>
      <c r="D8" s="4"/>
      <c r="E8" s="4"/>
      <c r="F8" s="4"/>
      <c r="G8" s="4"/>
      <c r="H8" s="11"/>
      <c r="I8" s="4"/>
      <c r="J8" s="4"/>
      <c r="K8" s="11"/>
      <c r="L8" s="9"/>
    </row>
    <row r="9" spans="2:12" ht="12.75">
      <c r="B9" s="18"/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7" t="s">
        <v>37</v>
      </c>
      <c r="B10" s="29" t="s">
        <v>9</v>
      </c>
      <c r="C10" s="30"/>
      <c r="D10" s="33" t="s">
        <v>10</v>
      </c>
      <c r="E10" s="34"/>
      <c r="F10" s="34"/>
      <c r="G10" s="35"/>
      <c r="H10" s="33" t="s">
        <v>15</v>
      </c>
      <c r="I10" s="34"/>
      <c r="J10" s="34"/>
      <c r="K10" s="34"/>
      <c r="L10" s="35"/>
    </row>
    <row r="11" spans="1:12" ht="22.5" customHeight="1">
      <c r="A11" s="28"/>
      <c r="B11" s="31"/>
      <c r="C11" s="3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32</v>
      </c>
      <c r="C13" s="3"/>
      <c r="D13" s="12"/>
      <c r="F13" s="12" t="s">
        <v>47</v>
      </c>
      <c r="G13" s="3"/>
      <c r="H13" s="12"/>
      <c r="I13" s="3"/>
      <c r="J13" s="3"/>
      <c r="K13" s="12"/>
      <c r="L13" s="8"/>
    </row>
    <row r="14" spans="1:12" ht="12.75">
      <c r="A14" s="2"/>
      <c r="B14" s="2" t="s">
        <v>33</v>
      </c>
      <c r="C14" s="3"/>
      <c r="D14" s="12"/>
      <c r="E14" s="12"/>
      <c r="F14" s="14" t="s">
        <v>21</v>
      </c>
      <c r="G14" s="13">
        <v>6480.05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4"/>
      <c r="G15" s="13"/>
      <c r="H15" s="12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4"/>
      <c r="G16" s="13"/>
      <c r="H16" s="12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2"/>
      <c r="G17" s="3"/>
      <c r="H17" s="12"/>
      <c r="I17" s="3"/>
      <c r="J17" s="3"/>
      <c r="K17" s="14"/>
      <c r="L17" s="17"/>
    </row>
    <row r="18" spans="1:12" ht="12.75">
      <c r="A18" s="2"/>
      <c r="B18" s="2"/>
      <c r="C18" s="3"/>
      <c r="D18" s="12"/>
      <c r="E18" s="12"/>
      <c r="F18" s="12"/>
      <c r="G18" s="3"/>
      <c r="H18" s="12"/>
      <c r="I18" s="3"/>
      <c r="J18" s="3"/>
      <c r="K18" s="14"/>
      <c r="L18" s="17"/>
    </row>
    <row r="19" spans="1:12" ht="12.75">
      <c r="A19" s="2"/>
      <c r="B19" s="2"/>
      <c r="C19" s="3"/>
      <c r="D19" s="12"/>
      <c r="E19" s="12"/>
      <c r="F19" s="12"/>
      <c r="G19" s="3"/>
      <c r="H19" s="12"/>
      <c r="I19" s="3"/>
      <c r="J19" s="3"/>
      <c r="K19" s="14"/>
      <c r="L19" s="17"/>
    </row>
    <row r="20" spans="1:12" ht="12.75">
      <c r="A20" s="2"/>
      <c r="B20" s="2"/>
      <c r="C20" s="3"/>
      <c r="D20" s="12"/>
      <c r="E20" s="12"/>
      <c r="F20" s="12"/>
      <c r="G20" s="3"/>
      <c r="H20" s="12"/>
      <c r="I20" s="3"/>
      <c r="J20" s="3"/>
      <c r="K20" s="14"/>
      <c r="L20" s="17"/>
    </row>
    <row r="21" spans="1:12" ht="12.75">
      <c r="A21" s="2"/>
      <c r="B21" s="2"/>
      <c r="C21" s="3"/>
      <c r="D21" s="12"/>
      <c r="E21" s="12"/>
      <c r="F21" s="14"/>
      <c r="G21" s="13"/>
      <c r="H21" s="12"/>
      <c r="I21" s="3"/>
      <c r="J21" s="3"/>
      <c r="K21" s="12"/>
      <c r="L21" s="8"/>
    </row>
    <row r="22" spans="3:8" ht="12.75">
      <c r="C22" s="9"/>
      <c r="H22" s="9"/>
    </row>
    <row r="23" spans="1:8" ht="15">
      <c r="A23" s="24" t="s">
        <v>22</v>
      </c>
      <c r="B23" s="24">
        <f>G14</f>
        <v>6480.05</v>
      </c>
      <c r="C23" s="9"/>
      <c r="H23" s="9"/>
    </row>
    <row r="24" spans="1:8" ht="15">
      <c r="A24" s="24" t="s">
        <v>23</v>
      </c>
      <c r="B24" s="24">
        <f>C8+E7-B23</f>
        <v>-12112.490000000002</v>
      </c>
      <c r="C24" s="9"/>
      <c r="H24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1" max="1" width="14.00390625" style="0" customWidth="1"/>
    <col min="2" max="2" width="13.00390625" style="0" customWidth="1"/>
    <col min="3" max="3" width="14.00390625" style="0" customWidth="1"/>
    <col min="4" max="4" width="11.375" style="0" customWidth="1"/>
    <col min="5" max="5" width="15.25390625" style="0" customWidth="1"/>
    <col min="6" max="6" width="17.75390625" style="0" customWidth="1"/>
    <col min="7" max="7" width="13.75390625" style="0" customWidth="1"/>
    <col min="8" max="8" width="16.75390625" style="0" customWidth="1"/>
    <col min="10" max="10" width="12.125" style="0" customWidth="1"/>
    <col min="11" max="11" width="11.00390625" style="0" customWidth="1"/>
    <col min="12" max="12" width="14.125" style="0" customWidth="1"/>
  </cols>
  <sheetData>
    <row r="1" spans="1:12" ht="20.25" customHeight="1">
      <c r="A1" s="1"/>
      <c r="C1" s="11"/>
      <c r="D1" s="4"/>
      <c r="E1" s="4"/>
      <c r="F1" s="5">
        <v>42003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3" t="s">
        <v>5</v>
      </c>
      <c r="B5" s="2" t="s">
        <v>7</v>
      </c>
      <c r="C5" s="12">
        <f>ноябрь!F5</f>
        <v>41995.92</v>
      </c>
      <c r="D5" s="12">
        <v>9087.22</v>
      </c>
      <c r="E5" s="3">
        <v>8222.11</v>
      </c>
      <c r="F5" s="12">
        <v>42682.13</v>
      </c>
      <c r="G5" s="4"/>
      <c r="H5" s="4" t="s">
        <v>34</v>
      </c>
      <c r="I5" s="11">
        <f>ноябрь!I5+430.95</f>
        <v>49057.98</v>
      </c>
      <c r="J5" s="9"/>
    </row>
    <row r="6" spans="2:10" ht="12.75">
      <c r="B6" s="2" t="s">
        <v>6</v>
      </c>
      <c r="C6" s="12">
        <f>ноябрь!F6</f>
        <v>7787.1</v>
      </c>
      <c r="D6" s="3">
        <v>0</v>
      </c>
      <c r="E6" s="3">
        <v>0</v>
      </c>
      <c r="F6" s="12">
        <v>7787.1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49783.02</v>
      </c>
      <c r="D7" s="12">
        <f>SUM(D5:D6)</f>
        <v>9087.22</v>
      </c>
      <c r="E7" s="3">
        <f>SUM(E5:E6)</f>
        <v>8222.11</v>
      </c>
      <c r="F7" s="12">
        <f>SUM(F5:F6)</f>
        <v>50469.229999999996</v>
      </c>
      <c r="G7" s="4"/>
      <c r="H7" s="4"/>
      <c r="I7" s="11"/>
      <c r="J7" s="9"/>
    </row>
    <row r="8" spans="2:12" ht="15">
      <c r="B8" s="23" t="s">
        <v>23</v>
      </c>
      <c r="C8" s="24">
        <f>ноябрь!B24</f>
        <v>-12112.490000000002</v>
      </c>
      <c r="D8" s="4"/>
      <c r="E8" s="4"/>
      <c r="F8" s="4"/>
      <c r="G8" s="4"/>
      <c r="H8" s="11"/>
      <c r="I8" s="4"/>
      <c r="J8" s="4"/>
      <c r="K8" s="11"/>
      <c r="L8" s="9"/>
    </row>
    <row r="9" spans="2:12" ht="12.75">
      <c r="B9" s="18"/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7" t="s">
        <v>37</v>
      </c>
      <c r="B10" s="29" t="s">
        <v>9</v>
      </c>
      <c r="C10" s="30"/>
      <c r="D10" s="33" t="s">
        <v>10</v>
      </c>
      <c r="E10" s="34"/>
      <c r="F10" s="34"/>
      <c r="G10" s="35"/>
      <c r="H10" s="33" t="s">
        <v>15</v>
      </c>
      <c r="I10" s="34"/>
      <c r="J10" s="34"/>
      <c r="K10" s="34"/>
      <c r="L10" s="35"/>
    </row>
    <row r="11" spans="1:12" ht="22.5" customHeight="1">
      <c r="A11" s="28"/>
      <c r="B11" s="31"/>
      <c r="C11" s="3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32</v>
      </c>
      <c r="C13" s="3"/>
      <c r="D13" s="12"/>
      <c r="F13" s="12" t="s">
        <v>47</v>
      </c>
      <c r="G13" s="3"/>
      <c r="H13" s="12"/>
      <c r="I13" s="3"/>
      <c r="J13" s="3"/>
      <c r="K13" s="12"/>
      <c r="L13" s="8"/>
    </row>
    <row r="14" spans="1:12" ht="12.75">
      <c r="A14" s="2"/>
      <c r="B14" s="2" t="s">
        <v>33</v>
      </c>
      <c r="C14" s="3"/>
      <c r="D14" s="12"/>
      <c r="E14" s="12"/>
      <c r="F14" s="14" t="s">
        <v>21</v>
      </c>
      <c r="G14" s="13">
        <v>6480.05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4"/>
      <c r="G15" s="13"/>
      <c r="H15" s="12"/>
      <c r="I15" s="3"/>
      <c r="J15" s="3"/>
      <c r="K15" s="12"/>
      <c r="L15" s="8"/>
    </row>
    <row r="16" spans="1:12" ht="12.75">
      <c r="A16" s="25">
        <v>41996</v>
      </c>
      <c r="B16" s="36" t="s">
        <v>51</v>
      </c>
      <c r="C16" s="37"/>
      <c r="D16" s="12" t="s">
        <v>52</v>
      </c>
      <c r="E16" s="12">
        <v>1058</v>
      </c>
      <c r="F16" s="14">
        <v>1.5</v>
      </c>
      <c r="G16" s="13">
        <f>E16*F16</f>
        <v>1587</v>
      </c>
      <c r="H16" s="12" t="s">
        <v>53</v>
      </c>
      <c r="I16" s="3" t="s">
        <v>27</v>
      </c>
      <c r="J16" s="3">
        <v>10</v>
      </c>
      <c r="K16" s="12">
        <f>11.9*1.103*1.02</f>
        <v>13.388214</v>
      </c>
      <c r="L16" s="8">
        <f>J16*K16</f>
        <v>133.88214</v>
      </c>
    </row>
    <row r="17" spans="1:12" ht="12.75">
      <c r="A17" s="2"/>
      <c r="B17" s="2"/>
      <c r="C17" s="3"/>
      <c r="D17" s="12"/>
      <c r="E17" s="12"/>
      <c r="F17" s="12"/>
      <c r="G17" s="3"/>
      <c r="H17" s="12"/>
      <c r="I17" s="3"/>
      <c r="J17" s="3"/>
      <c r="K17" s="14" t="s">
        <v>21</v>
      </c>
      <c r="L17" s="17">
        <f>L16</f>
        <v>133.88214</v>
      </c>
    </row>
    <row r="18" spans="1:12" ht="12.75">
      <c r="A18" s="2"/>
      <c r="B18" s="2"/>
      <c r="C18" s="3"/>
      <c r="D18" s="12"/>
      <c r="E18" s="12"/>
      <c r="F18" s="12"/>
      <c r="G18" s="3"/>
      <c r="H18" s="12"/>
      <c r="I18" s="3"/>
      <c r="J18" s="3"/>
      <c r="K18" s="14"/>
      <c r="L18" s="17"/>
    </row>
    <row r="19" spans="1:12" ht="12.75">
      <c r="A19" s="2"/>
      <c r="B19" s="2"/>
      <c r="C19" s="3"/>
      <c r="D19" s="12"/>
      <c r="E19" s="12"/>
      <c r="F19" s="12"/>
      <c r="G19" s="3"/>
      <c r="H19" s="12"/>
      <c r="I19" s="3"/>
      <c r="J19" s="3"/>
      <c r="K19" s="14"/>
      <c r="L19" s="17"/>
    </row>
    <row r="20" spans="1:12" ht="12.75">
      <c r="A20" s="2"/>
      <c r="B20" s="2"/>
      <c r="C20" s="3"/>
      <c r="D20" s="12"/>
      <c r="E20" s="12"/>
      <c r="F20" s="12"/>
      <c r="G20" s="3"/>
      <c r="H20" s="12"/>
      <c r="I20" s="3"/>
      <c r="J20" s="3"/>
      <c r="K20" s="14"/>
      <c r="L20" s="17"/>
    </row>
    <row r="21" spans="1:12" ht="12.75">
      <c r="A21" s="2"/>
      <c r="B21" s="2"/>
      <c r="C21" s="3"/>
      <c r="D21" s="12"/>
      <c r="E21" s="12"/>
      <c r="F21" s="14"/>
      <c r="G21" s="13"/>
      <c r="H21" s="12"/>
      <c r="I21" s="3"/>
      <c r="J21" s="3"/>
      <c r="K21" s="12"/>
      <c r="L21" s="8"/>
    </row>
    <row r="22" spans="3:8" ht="12.75">
      <c r="C22" s="9"/>
      <c r="H22" s="9"/>
    </row>
    <row r="23" spans="1:8" ht="15">
      <c r="A23" s="24" t="s">
        <v>22</v>
      </c>
      <c r="B23" s="26">
        <f>G14+L17+G16</f>
        <v>8200.93214</v>
      </c>
      <c r="C23" s="9"/>
      <c r="H23" s="9"/>
    </row>
    <row r="24" spans="1:8" ht="15">
      <c r="A24" s="24" t="s">
        <v>23</v>
      </c>
      <c r="B24" s="26">
        <f>C8+E7-B23</f>
        <v>-12091.312140000002</v>
      </c>
      <c r="C24" s="9"/>
      <c r="H24" s="9"/>
    </row>
  </sheetData>
  <sheetProtection/>
  <mergeCells count="5">
    <mergeCell ref="A10:A11"/>
    <mergeCell ref="B10:C11"/>
    <mergeCell ref="D10:G10"/>
    <mergeCell ref="H10:L10"/>
    <mergeCell ref="B16:C16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H16" sqref="H16:L17"/>
    </sheetView>
  </sheetViews>
  <sheetFormatPr defaultColWidth="9.00390625" defaultRowHeight="12.75"/>
  <cols>
    <col min="1" max="1" width="13.75390625" style="0" customWidth="1"/>
    <col min="2" max="2" width="13.00390625" style="0" customWidth="1"/>
    <col min="3" max="3" width="16.125" style="0" customWidth="1"/>
    <col min="4" max="4" width="13.00390625" style="0" customWidth="1"/>
    <col min="5" max="5" width="17.25390625" style="0" customWidth="1"/>
    <col min="6" max="6" width="18.00390625" style="0" customWidth="1"/>
    <col min="7" max="7" width="17.25390625" style="0" customWidth="1"/>
    <col min="8" max="8" width="16.00390625" style="0" customWidth="1"/>
    <col min="10" max="10" width="14.375" style="0" customWidth="1"/>
    <col min="11" max="11" width="11.25390625" style="0" customWidth="1"/>
    <col min="12" max="12" width="16.125" style="0" customWidth="1"/>
  </cols>
  <sheetData>
    <row r="1" spans="1:12" ht="20.25" customHeight="1">
      <c r="A1" s="1"/>
      <c r="C1" s="11"/>
      <c r="D1" s="4"/>
      <c r="E1" s="4"/>
      <c r="F1" s="5">
        <v>41698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31936.14</v>
      </c>
      <c r="D5" s="12">
        <v>8571.86</v>
      </c>
      <c r="E5" s="3">
        <v>9051.16</v>
      </c>
      <c r="F5" s="12">
        <v>31456.84</v>
      </c>
      <c r="G5" s="4"/>
      <c r="H5" s="4" t="s">
        <v>34</v>
      </c>
      <c r="I5" s="11">
        <v>39720.17</v>
      </c>
      <c r="J5" s="9"/>
    </row>
    <row r="6" spans="2:10" ht="12.75">
      <c r="B6" s="2" t="s">
        <v>6</v>
      </c>
      <c r="C6" s="12">
        <v>7787.1</v>
      </c>
      <c r="D6" s="3">
        <v>0</v>
      </c>
      <c r="E6" s="3">
        <v>0</v>
      </c>
      <c r="F6" s="12">
        <v>7787.1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39723.24</v>
      </c>
      <c r="D7" s="12">
        <f>SUM(D5:D6)</f>
        <v>8571.86</v>
      </c>
      <c r="E7" s="3">
        <f>SUM(E5:E6)</f>
        <v>9051.16</v>
      </c>
      <c r="F7" s="12">
        <f>SUM(F5:F6)</f>
        <v>39243.94</v>
      </c>
      <c r="G7" s="4"/>
      <c r="H7" s="4"/>
      <c r="I7" s="11"/>
      <c r="J7" s="9"/>
    </row>
    <row r="8" spans="2:12" ht="15.75">
      <c r="B8" s="15" t="s">
        <v>23</v>
      </c>
      <c r="C8">
        <v>-21514.18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7" t="s">
        <v>37</v>
      </c>
      <c r="B10" s="29" t="s">
        <v>9</v>
      </c>
      <c r="C10" s="30"/>
      <c r="D10" s="33" t="s">
        <v>10</v>
      </c>
      <c r="E10" s="34"/>
      <c r="F10" s="34"/>
      <c r="G10" s="35"/>
      <c r="H10" s="33" t="s">
        <v>15</v>
      </c>
      <c r="I10" s="34"/>
      <c r="J10" s="34"/>
      <c r="K10" s="34"/>
      <c r="L10" s="35"/>
    </row>
    <row r="11" spans="1:12" ht="22.5" customHeight="1">
      <c r="A11" s="28"/>
      <c r="B11" s="31"/>
      <c r="C11" s="3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32</v>
      </c>
      <c r="C13" s="3"/>
      <c r="D13" s="12"/>
      <c r="E13" s="12" t="s">
        <v>36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 t="s">
        <v>33</v>
      </c>
      <c r="C14" s="3"/>
      <c r="D14" s="12"/>
      <c r="E14" s="12"/>
      <c r="F14" s="14" t="s">
        <v>21</v>
      </c>
      <c r="G14" s="13">
        <v>6108.67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 t="s">
        <v>39</v>
      </c>
      <c r="B16" s="2" t="s">
        <v>35</v>
      </c>
      <c r="C16" s="3"/>
      <c r="D16" s="12" t="s">
        <v>30</v>
      </c>
      <c r="E16" s="12"/>
      <c r="F16" s="14">
        <v>0.1</v>
      </c>
      <c r="G16" s="13">
        <v>87.27</v>
      </c>
      <c r="H16" s="12" t="s">
        <v>31</v>
      </c>
      <c r="I16" s="3" t="s">
        <v>27</v>
      </c>
      <c r="J16" s="3">
        <v>3</v>
      </c>
      <c r="K16" s="19">
        <v>12</v>
      </c>
      <c r="L16" s="20">
        <v>36</v>
      </c>
    </row>
    <row r="17" spans="1:12" ht="12.75">
      <c r="A17" s="2"/>
      <c r="B17" s="2"/>
      <c r="C17" s="3"/>
      <c r="D17" s="12" t="s">
        <v>30</v>
      </c>
      <c r="E17" s="12"/>
      <c r="F17" s="14"/>
      <c r="G17" s="13"/>
      <c r="H17" s="12"/>
      <c r="I17" s="3"/>
      <c r="J17" s="3"/>
      <c r="K17" s="14" t="s">
        <v>21</v>
      </c>
      <c r="L17" s="17">
        <v>36</v>
      </c>
    </row>
    <row r="18" spans="1:12" ht="12.75">
      <c r="A18" s="2"/>
      <c r="B18" s="2"/>
      <c r="C18" s="3"/>
      <c r="D18" s="12"/>
      <c r="E18" s="12"/>
      <c r="F18" s="14"/>
      <c r="G18" s="13"/>
      <c r="H18" s="12"/>
      <c r="I18" s="3"/>
      <c r="J18" s="3"/>
      <c r="K18" s="14"/>
      <c r="L18" s="17"/>
    </row>
    <row r="19" spans="1:12" ht="12.75">
      <c r="A19" s="2" t="s">
        <v>40</v>
      </c>
      <c r="B19" s="2" t="s">
        <v>41</v>
      </c>
      <c r="C19" s="3"/>
      <c r="D19" s="12" t="s">
        <v>28</v>
      </c>
      <c r="E19" s="12"/>
      <c r="F19" s="14" t="s">
        <v>25</v>
      </c>
      <c r="G19" s="13">
        <v>548.82</v>
      </c>
      <c r="H19" s="12" t="s">
        <v>42</v>
      </c>
      <c r="I19" s="3" t="s">
        <v>29</v>
      </c>
      <c r="J19" s="3">
        <v>1</v>
      </c>
      <c r="K19" s="21">
        <v>1116</v>
      </c>
      <c r="L19" s="22">
        <v>1116</v>
      </c>
    </row>
    <row r="20" spans="1:12" ht="12.75">
      <c r="A20" s="2"/>
      <c r="B20" s="2"/>
      <c r="C20" s="3"/>
      <c r="D20" s="12" t="s">
        <v>28</v>
      </c>
      <c r="E20" s="12"/>
      <c r="F20" s="14"/>
      <c r="G20" s="13"/>
      <c r="H20" s="12"/>
      <c r="I20" s="3"/>
      <c r="J20" s="3"/>
      <c r="K20" s="14" t="s">
        <v>21</v>
      </c>
      <c r="L20" s="17">
        <v>1116</v>
      </c>
    </row>
    <row r="21" spans="1:12" ht="12.75">
      <c r="A21" s="2"/>
      <c r="B21" s="2"/>
      <c r="C21" s="3"/>
      <c r="D21" s="12"/>
      <c r="E21" s="12"/>
      <c r="F21" s="14"/>
      <c r="G21" s="13"/>
      <c r="H21" s="12"/>
      <c r="I21" s="3"/>
      <c r="J21" s="3"/>
      <c r="K21" s="14"/>
      <c r="L21" s="17"/>
    </row>
    <row r="22" spans="1:12" ht="12.75">
      <c r="A22" s="2" t="s">
        <v>43</v>
      </c>
      <c r="B22" s="2" t="s">
        <v>41</v>
      </c>
      <c r="C22" s="3"/>
      <c r="D22" s="12" t="s">
        <v>28</v>
      </c>
      <c r="E22" s="12"/>
      <c r="F22" s="14">
        <v>1.3</v>
      </c>
      <c r="G22" s="13">
        <v>823.23</v>
      </c>
      <c r="H22" s="12" t="s">
        <v>42</v>
      </c>
      <c r="I22" s="3" t="s">
        <v>29</v>
      </c>
      <c r="J22" s="3">
        <v>1.5</v>
      </c>
      <c r="K22" s="21">
        <v>1116</v>
      </c>
      <c r="L22" s="22">
        <v>1674</v>
      </c>
    </row>
    <row r="23" spans="1:12" ht="12.75">
      <c r="A23" s="2"/>
      <c r="B23" s="2"/>
      <c r="C23" s="3"/>
      <c r="D23" s="12" t="s">
        <v>28</v>
      </c>
      <c r="E23" s="12"/>
      <c r="F23" s="14"/>
      <c r="G23" s="13"/>
      <c r="H23" s="12"/>
      <c r="I23" s="3"/>
      <c r="J23" s="3"/>
      <c r="K23" s="14" t="s">
        <v>21</v>
      </c>
      <c r="L23" s="17">
        <v>1674</v>
      </c>
    </row>
    <row r="24" spans="1:12" ht="12.75">
      <c r="A24" s="2"/>
      <c r="B24" s="2"/>
      <c r="C24" s="3"/>
      <c r="D24" s="12"/>
      <c r="E24" s="12"/>
      <c r="F24" s="14"/>
      <c r="G24" s="13"/>
      <c r="H24" s="12"/>
      <c r="I24" s="3"/>
      <c r="J24" s="3"/>
      <c r="K24" s="14"/>
      <c r="L24" s="17"/>
    </row>
    <row r="25" spans="1:12" ht="12.75">
      <c r="A25" s="2"/>
      <c r="B25" s="2"/>
      <c r="C25" s="12"/>
      <c r="D25" s="3"/>
      <c r="E25" s="3"/>
      <c r="F25" s="14"/>
      <c r="G25" s="13"/>
      <c r="H25" s="12"/>
      <c r="I25" s="3"/>
      <c r="J25" s="3"/>
      <c r="K25" s="12"/>
      <c r="L25" s="8"/>
    </row>
    <row r="26" spans="3:8" ht="12.75">
      <c r="C26" s="9"/>
      <c r="H26" s="9"/>
    </row>
    <row r="27" spans="1:8" ht="12.75">
      <c r="A27" t="s">
        <v>22</v>
      </c>
      <c r="B27">
        <v>10393.99</v>
      </c>
      <c r="C27" s="9"/>
      <c r="H27" s="9"/>
    </row>
    <row r="28" spans="1:8" ht="15.75">
      <c r="A28" s="15" t="s">
        <v>23</v>
      </c>
      <c r="B28">
        <v>-22857.01</v>
      </c>
      <c r="C28" s="9"/>
      <c r="H28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13" sqref="A13:IV14"/>
    </sheetView>
  </sheetViews>
  <sheetFormatPr defaultColWidth="9.00390625" defaultRowHeight="12.75"/>
  <cols>
    <col min="1" max="1" width="14.00390625" style="0" customWidth="1"/>
    <col min="2" max="2" width="16.00390625" style="0" customWidth="1"/>
    <col min="3" max="3" width="15.875" style="0" customWidth="1"/>
    <col min="4" max="4" width="11.75390625" style="0" customWidth="1"/>
    <col min="5" max="5" width="16.25390625" style="0" customWidth="1"/>
    <col min="6" max="6" width="18.25390625" style="0" customWidth="1"/>
    <col min="7" max="7" width="16.625" style="0" customWidth="1"/>
    <col min="8" max="8" width="15.75390625" style="0" customWidth="1"/>
    <col min="10" max="10" width="12.125" style="0" customWidth="1"/>
    <col min="11" max="11" width="11.625" style="0" customWidth="1"/>
    <col min="12" max="12" width="14.25390625" style="0" customWidth="1"/>
  </cols>
  <sheetData>
    <row r="1" spans="1:12" ht="20.25" customHeight="1">
      <c r="A1" s="1"/>
      <c r="C1" s="11"/>
      <c r="D1" s="4"/>
      <c r="E1" s="4"/>
      <c r="F1" s="5">
        <v>41729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31456.84</v>
      </c>
      <c r="D5" s="12">
        <v>8571.86</v>
      </c>
      <c r="E5" s="12">
        <v>6977</v>
      </c>
      <c r="F5" s="12">
        <v>33051.7</v>
      </c>
      <c r="G5" s="4"/>
      <c r="H5" s="4" t="s">
        <v>34</v>
      </c>
      <c r="I5" s="11">
        <v>40645.53</v>
      </c>
      <c r="J5" s="9"/>
    </row>
    <row r="6" spans="2:10" ht="12.75">
      <c r="B6" s="2" t="s">
        <v>6</v>
      </c>
      <c r="C6" s="12">
        <v>7787.1</v>
      </c>
      <c r="D6" s="3">
        <v>0</v>
      </c>
      <c r="E6" s="12">
        <v>0</v>
      </c>
      <c r="F6" s="12">
        <v>7787.1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39243.94</v>
      </c>
      <c r="D7" s="12">
        <f>SUM(D5:D6)</f>
        <v>8571.86</v>
      </c>
      <c r="E7" s="12">
        <f>SUM(E5:E6)</f>
        <v>6977</v>
      </c>
      <c r="F7" s="12">
        <f>SUM(F5:F6)</f>
        <v>40838.799999999996</v>
      </c>
      <c r="G7" s="4"/>
      <c r="H7" s="4"/>
      <c r="I7" s="11"/>
      <c r="J7" s="9"/>
    </row>
    <row r="8" spans="2:12" ht="15.75">
      <c r="B8" s="15" t="s">
        <v>23</v>
      </c>
      <c r="C8">
        <v>-22857.01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7" t="s">
        <v>37</v>
      </c>
      <c r="B10" s="29" t="s">
        <v>9</v>
      </c>
      <c r="C10" s="30"/>
      <c r="D10" s="33" t="s">
        <v>10</v>
      </c>
      <c r="E10" s="34"/>
      <c r="F10" s="34"/>
      <c r="G10" s="35"/>
      <c r="H10" s="33" t="s">
        <v>15</v>
      </c>
      <c r="I10" s="34"/>
      <c r="J10" s="34"/>
      <c r="K10" s="34"/>
      <c r="L10" s="35"/>
    </row>
    <row r="11" spans="1:12" ht="22.5" customHeight="1">
      <c r="A11" s="28"/>
      <c r="B11" s="31"/>
      <c r="C11" s="3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32</v>
      </c>
      <c r="C13" s="3"/>
      <c r="D13" s="12"/>
      <c r="E13" s="12" t="s">
        <v>36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 t="s">
        <v>33</v>
      </c>
      <c r="C14" s="3"/>
      <c r="D14" s="12"/>
      <c r="E14" s="12"/>
      <c r="F14" s="14" t="s">
        <v>21</v>
      </c>
      <c r="G14" s="13">
        <v>6108.67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/>
      <c r="C16" s="12"/>
      <c r="D16" s="3"/>
      <c r="E16" s="3"/>
      <c r="F16" s="14"/>
      <c r="G16" s="13"/>
      <c r="H16" s="12"/>
      <c r="I16" s="3"/>
      <c r="J16" s="3"/>
      <c r="K16" s="12"/>
      <c r="L16" s="8"/>
    </row>
    <row r="17" spans="3:8" ht="12.75">
      <c r="C17" s="9"/>
      <c r="H17" s="9"/>
    </row>
    <row r="18" spans="1:8" ht="12.75">
      <c r="A18" t="s">
        <v>22</v>
      </c>
      <c r="B18">
        <v>6108.67</v>
      </c>
      <c r="C18" s="9"/>
      <c r="H18" s="9"/>
    </row>
    <row r="19" spans="1:8" ht="15.75">
      <c r="A19" s="15" t="s">
        <v>23</v>
      </c>
      <c r="B19">
        <v>-21988.68</v>
      </c>
      <c r="C19" s="9"/>
      <c r="H19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B16" sqref="B16:L17"/>
    </sheetView>
  </sheetViews>
  <sheetFormatPr defaultColWidth="9.00390625" defaultRowHeight="12.75"/>
  <cols>
    <col min="1" max="1" width="13.25390625" style="0" customWidth="1"/>
    <col min="2" max="2" width="12.125" style="0" customWidth="1"/>
    <col min="3" max="3" width="16.75390625" style="0" customWidth="1"/>
    <col min="4" max="4" width="12.125" style="0" customWidth="1"/>
    <col min="5" max="5" width="18.75390625" style="0" customWidth="1"/>
    <col min="6" max="6" width="19.125" style="0" customWidth="1"/>
    <col min="7" max="7" width="16.875" style="0" customWidth="1"/>
    <col min="8" max="8" width="15.375" style="0" customWidth="1"/>
    <col min="10" max="10" width="10.375" style="0" customWidth="1"/>
    <col min="11" max="11" width="9.875" style="0" customWidth="1"/>
    <col min="12" max="12" width="15.125" style="0" customWidth="1"/>
  </cols>
  <sheetData>
    <row r="1" spans="1:12" ht="20.25" customHeight="1">
      <c r="A1" s="1"/>
      <c r="C1" s="11"/>
      <c r="D1" s="4"/>
      <c r="E1" s="4"/>
      <c r="F1" s="5">
        <v>41759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33051.7</v>
      </c>
      <c r="D5" s="12">
        <v>8571.85</v>
      </c>
      <c r="E5" s="3">
        <v>6194.94</v>
      </c>
      <c r="F5" s="12">
        <v>35428.61</v>
      </c>
      <c r="G5" s="4"/>
      <c r="H5" s="4" t="s">
        <v>34</v>
      </c>
      <c r="I5" s="11">
        <v>41467.14</v>
      </c>
      <c r="J5" s="9"/>
    </row>
    <row r="6" spans="2:10" ht="12.75">
      <c r="B6" s="2" t="s">
        <v>6</v>
      </c>
      <c r="C6" s="12">
        <v>7787.1</v>
      </c>
      <c r="D6" s="3">
        <v>0</v>
      </c>
      <c r="E6" s="3">
        <v>0</v>
      </c>
      <c r="F6" s="12">
        <v>7787.1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40838.799999999996</v>
      </c>
      <c r="D7" s="12">
        <f>SUM(D5:D6)</f>
        <v>8571.85</v>
      </c>
      <c r="E7" s="3">
        <f>SUM(E5:E6)</f>
        <v>6194.94</v>
      </c>
      <c r="F7" s="12">
        <f>SUM(F5:F6)</f>
        <v>43215.71</v>
      </c>
      <c r="G7" s="4"/>
      <c r="H7" s="4"/>
      <c r="I7" s="11"/>
      <c r="J7" s="9"/>
    </row>
    <row r="8" spans="2:12" ht="15.75">
      <c r="B8" s="15" t="s">
        <v>23</v>
      </c>
      <c r="C8">
        <v>-21988.68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7" t="s">
        <v>37</v>
      </c>
      <c r="B10" s="29" t="s">
        <v>9</v>
      </c>
      <c r="C10" s="30"/>
      <c r="D10" s="33" t="s">
        <v>10</v>
      </c>
      <c r="E10" s="34"/>
      <c r="F10" s="34"/>
      <c r="G10" s="35"/>
      <c r="H10" s="33" t="s">
        <v>15</v>
      </c>
      <c r="I10" s="34"/>
      <c r="J10" s="34"/>
      <c r="K10" s="34"/>
      <c r="L10" s="35"/>
    </row>
    <row r="11" spans="1:12" ht="22.5" customHeight="1">
      <c r="A11" s="28"/>
      <c r="B11" s="31"/>
      <c r="C11" s="3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32</v>
      </c>
      <c r="C13" s="3"/>
      <c r="D13" s="12"/>
      <c r="E13" s="12" t="s">
        <v>36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 t="s">
        <v>33</v>
      </c>
      <c r="C14" s="3"/>
      <c r="D14" s="12"/>
      <c r="E14" s="12"/>
      <c r="F14" s="14" t="s">
        <v>21</v>
      </c>
      <c r="G14" s="13">
        <v>6108.67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4"/>
      <c r="G15" s="13"/>
      <c r="H15" s="12"/>
      <c r="I15" s="3"/>
      <c r="J15" s="3"/>
      <c r="K15" s="12"/>
      <c r="L15" s="8"/>
    </row>
    <row r="16" spans="1:12" ht="12.75">
      <c r="A16" s="2" t="s">
        <v>44</v>
      </c>
      <c r="B16" s="2" t="s">
        <v>45</v>
      </c>
      <c r="C16" s="3"/>
      <c r="D16" s="12"/>
      <c r="E16" s="12"/>
      <c r="F16" s="14"/>
      <c r="G16" s="13"/>
      <c r="H16" s="12" t="s">
        <v>31</v>
      </c>
      <c r="I16" s="3" t="s">
        <v>27</v>
      </c>
      <c r="J16" s="3">
        <v>13</v>
      </c>
      <c r="K16" s="19">
        <v>12</v>
      </c>
      <c r="L16" s="20">
        <v>156</v>
      </c>
    </row>
    <row r="17" spans="1:12" ht="12.75">
      <c r="A17" s="2"/>
      <c r="B17" s="2"/>
      <c r="C17" s="3"/>
      <c r="D17" s="12"/>
      <c r="E17" s="12"/>
      <c r="F17" s="14"/>
      <c r="G17" s="13"/>
      <c r="H17" s="12"/>
      <c r="I17" s="3"/>
      <c r="J17" s="3"/>
      <c r="K17" s="14" t="s">
        <v>21</v>
      </c>
      <c r="L17" s="17">
        <v>156</v>
      </c>
    </row>
    <row r="18" spans="1:12" ht="12.75">
      <c r="A18" s="2"/>
      <c r="B18" s="2"/>
      <c r="C18" s="3"/>
      <c r="D18" s="12"/>
      <c r="E18" s="12"/>
      <c r="F18" s="14"/>
      <c r="G18" s="13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2"/>
      <c r="G19" s="3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4"/>
      <c r="G20" s="13"/>
      <c r="H20" s="12"/>
      <c r="I20" s="3"/>
      <c r="J20" s="3"/>
      <c r="K20" s="14"/>
      <c r="L20" s="17"/>
    </row>
    <row r="21" spans="1:12" ht="12.75">
      <c r="A21" s="2"/>
      <c r="B21" s="2"/>
      <c r="C21" s="12"/>
      <c r="D21" s="3"/>
      <c r="E21" s="3"/>
      <c r="F21" s="14"/>
      <c r="G21" s="13"/>
      <c r="H21" s="12"/>
      <c r="I21" s="3"/>
      <c r="J21" s="3"/>
      <c r="K21" s="14"/>
      <c r="L21" s="17"/>
    </row>
    <row r="22" spans="1:12" ht="12.75">
      <c r="A22" s="2"/>
      <c r="B22" s="2"/>
      <c r="C22" s="12"/>
      <c r="D22" s="3"/>
      <c r="E22" s="3"/>
      <c r="F22" s="14"/>
      <c r="G22" s="13"/>
      <c r="H22" s="12"/>
      <c r="I22" s="3"/>
      <c r="J22" s="3"/>
      <c r="K22" s="12"/>
      <c r="L22" s="8"/>
    </row>
    <row r="23" spans="3:8" ht="12.75">
      <c r="C23" s="9"/>
      <c r="H23" s="9"/>
    </row>
    <row r="24" spans="1:8" ht="12.75">
      <c r="A24" t="s">
        <v>22</v>
      </c>
      <c r="B24">
        <v>6264.67</v>
      </c>
      <c r="C24" s="9"/>
      <c r="H24" s="9"/>
    </row>
    <row r="25" spans="1:8" ht="15.75">
      <c r="A25" s="15" t="s">
        <v>23</v>
      </c>
      <c r="B25">
        <v>-22058.41</v>
      </c>
      <c r="C25" s="9"/>
      <c r="H25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3" sqref="A13:IV14"/>
    </sheetView>
  </sheetViews>
  <sheetFormatPr defaultColWidth="9.00390625" defaultRowHeight="12.75"/>
  <cols>
    <col min="1" max="1" width="12.75390625" style="0" customWidth="1"/>
    <col min="2" max="2" width="19.00390625" style="0" customWidth="1"/>
    <col min="3" max="3" width="15.625" style="0" customWidth="1"/>
    <col min="4" max="4" width="13.625" style="0" customWidth="1"/>
    <col min="5" max="5" width="17.125" style="0" customWidth="1"/>
    <col min="6" max="6" width="17.75390625" style="0" customWidth="1"/>
    <col min="7" max="7" width="16.375" style="0" customWidth="1"/>
    <col min="8" max="8" width="14.875" style="0" customWidth="1"/>
    <col min="10" max="10" width="10.25390625" style="0" customWidth="1"/>
    <col min="11" max="11" width="10.75390625" style="0" customWidth="1"/>
    <col min="12" max="12" width="15.625" style="0" customWidth="1"/>
  </cols>
  <sheetData>
    <row r="1" spans="1:12" ht="20.25" customHeight="1">
      <c r="A1" s="1"/>
      <c r="C1" s="11"/>
      <c r="D1" s="4"/>
      <c r="E1" s="4"/>
      <c r="F1" s="5">
        <v>41790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3" t="s">
        <v>5</v>
      </c>
      <c r="B5" s="2" t="s">
        <v>7</v>
      </c>
      <c r="C5" s="12">
        <v>35428.61</v>
      </c>
      <c r="D5" s="12">
        <v>8571.86</v>
      </c>
      <c r="E5" s="3">
        <v>7042.76</v>
      </c>
      <c r="F5" s="12">
        <v>36957.71</v>
      </c>
      <c r="G5" s="4"/>
      <c r="H5" s="4" t="s">
        <v>34</v>
      </c>
      <c r="I5" s="11">
        <v>42401.22</v>
      </c>
      <c r="J5" s="9"/>
    </row>
    <row r="6" spans="2:10" ht="12.75">
      <c r="B6" s="2" t="s">
        <v>6</v>
      </c>
      <c r="C6" s="12">
        <v>7787.1</v>
      </c>
      <c r="D6" s="3">
        <v>0</v>
      </c>
      <c r="E6" s="3">
        <v>0</v>
      </c>
      <c r="F6" s="12">
        <v>7787.1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43215.71</v>
      </c>
      <c r="D7" s="12">
        <f>SUM(D5:D6)</f>
        <v>8571.86</v>
      </c>
      <c r="E7" s="12">
        <f>SUM(E5:E6)</f>
        <v>7042.76</v>
      </c>
      <c r="F7" s="12">
        <f>SUM(F5:F6)</f>
        <v>44744.81</v>
      </c>
      <c r="G7" s="4"/>
      <c r="H7" s="4"/>
      <c r="I7" s="11"/>
      <c r="J7" s="9"/>
    </row>
    <row r="8" spans="2:12" ht="15.75">
      <c r="B8" s="15" t="s">
        <v>23</v>
      </c>
      <c r="C8">
        <v>-22058.41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7" t="s">
        <v>37</v>
      </c>
      <c r="B10" s="29" t="s">
        <v>9</v>
      </c>
      <c r="C10" s="30"/>
      <c r="D10" s="33" t="s">
        <v>10</v>
      </c>
      <c r="E10" s="34"/>
      <c r="F10" s="34"/>
      <c r="G10" s="35"/>
      <c r="H10" s="33" t="s">
        <v>15</v>
      </c>
      <c r="I10" s="34"/>
      <c r="J10" s="34"/>
      <c r="K10" s="34"/>
      <c r="L10" s="35"/>
    </row>
    <row r="11" spans="1:12" ht="22.5" customHeight="1">
      <c r="A11" s="28"/>
      <c r="B11" s="31"/>
      <c r="C11" s="3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32</v>
      </c>
      <c r="C13" s="3"/>
      <c r="D13" s="12"/>
      <c r="E13" s="12" t="s">
        <v>36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 t="s">
        <v>33</v>
      </c>
      <c r="C14" s="3"/>
      <c r="D14" s="12"/>
      <c r="E14" s="12"/>
      <c r="F14" s="14" t="s">
        <v>21</v>
      </c>
      <c r="G14" s="13">
        <v>6108.67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2"/>
      <c r="G16" s="3"/>
      <c r="H16" s="12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2"/>
      <c r="G17" s="3"/>
      <c r="H17" s="12"/>
      <c r="I17" s="3"/>
      <c r="J17" s="3"/>
      <c r="K17" s="12"/>
      <c r="L17" s="8"/>
    </row>
    <row r="18" spans="1:12" ht="12.75">
      <c r="A18" s="2"/>
      <c r="B18" s="2"/>
      <c r="C18" s="12"/>
      <c r="D18" s="3"/>
      <c r="E18" s="3"/>
      <c r="F18" s="14"/>
      <c r="G18" s="13"/>
      <c r="H18" s="12"/>
      <c r="I18" s="3"/>
      <c r="J18" s="3"/>
      <c r="K18" s="12"/>
      <c r="L18" s="8"/>
    </row>
    <row r="19" spans="3:8" ht="12.75">
      <c r="C19" s="9"/>
      <c r="H19" s="9"/>
    </row>
    <row r="20" spans="1:8" ht="12.75">
      <c r="A20" t="s">
        <v>22</v>
      </c>
      <c r="B20">
        <v>6108.67</v>
      </c>
      <c r="C20" s="9"/>
      <c r="H20" s="9"/>
    </row>
    <row r="21" spans="1:8" ht="15.75">
      <c r="A21" s="15" t="s">
        <v>23</v>
      </c>
      <c r="B21">
        <v>-21124.32</v>
      </c>
      <c r="C21" s="9"/>
      <c r="H21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4.375" style="0" customWidth="1"/>
    <col min="2" max="2" width="13.125" style="0" customWidth="1"/>
    <col min="3" max="3" width="15.875" style="0" customWidth="1"/>
    <col min="4" max="4" width="13.125" style="0" customWidth="1"/>
    <col min="5" max="5" width="19.25390625" style="0" customWidth="1"/>
    <col min="6" max="6" width="18.625" style="0" customWidth="1"/>
    <col min="7" max="7" width="15.875" style="0" customWidth="1"/>
    <col min="8" max="8" width="15.375" style="0" customWidth="1"/>
    <col min="10" max="10" width="10.875" style="0" customWidth="1"/>
    <col min="12" max="12" width="15.25390625" style="0" customWidth="1"/>
  </cols>
  <sheetData>
    <row r="1" spans="1:12" ht="20.25" customHeight="1">
      <c r="A1" s="1"/>
      <c r="C1" s="11"/>
      <c r="D1" s="4"/>
      <c r="E1" s="4"/>
      <c r="F1" s="5">
        <v>41820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3" t="s">
        <v>5</v>
      </c>
      <c r="B5" s="2" t="s">
        <v>7</v>
      </c>
      <c r="C5" s="12">
        <v>36957.71</v>
      </c>
      <c r="D5" s="12">
        <v>8571.86</v>
      </c>
      <c r="E5" s="3">
        <v>9492.39</v>
      </c>
      <c r="F5" s="12">
        <v>36037.18</v>
      </c>
      <c r="G5" s="4"/>
      <c r="H5" s="4" t="s">
        <v>34</v>
      </c>
      <c r="I5" s="11">
        <v>43660.16</v>
      </c>
      <c r="J5" s="9"/>
    </row>
    <row r="6" spans="2:10" ht="12.75">
      <c r="B6" s="2" t="s">
        <v>6</v>
      </c>
      <c r="C6" s="12">
        <v>7787.1</v>
      </c>
      <c r="D6" s="3">
        <v>0</v>
      </c>
      <c r="E6" s="3">
        <v>0</v>
      </c>
      <c r="F6" s="12">
        <v>7787.1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44744.81</v>
      </c>
      <c r="D7" s="12">
        <f>SUM(D5:D6)</f>
        <v>8571.86</v>
      </c>
      <c r="E7" s="3">
        <f>SUM(E5:E6)</f>
        <v>9492.39</v>
      </c>
      <c r="F7" s="12">
        <f>SUM(F5:F6)</f>
        <v>43824.28</v>
      </c>
      <c r="G7" s="4"/>
      <c r="H7" s="4"/>
      <c r="I7" s="11"/>
      <c r="J7" s="9"/>
    </row>
    <row r="8" spans="2:12" ht="15.75">
      <c r="B8" s="15" t="s">
        <v>23</v>
      </c>
      <c r="C8">
        <v>-21124.32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7" t="s">
        <v>37</v>
      </c>
      <c r="B10" s="29" t="s">
        <v>9</v>
      </c>
      <c r="C10" s="30"/>
      <c r="D10" s="33" t="s">
        <v>10</v>
      </c>
      <c r="E10" s="34"/>
      <c r="F10" s="34"/>
      <c r="G10" s="35"/>
      <c r="H10" s="33" t="s">
        <v>15</v>
      </c>
      <c r="I10" s="34"/>
      <c r="J10" s="34"/>
      <c r="K10" s="34"/>
      <c r="L10" s="35"/>
    </row>
    <row r="11" spans="1:12" ht="22.5" customHeight="1">
      <c r="A11" s="28"/>
      <c r="B11" s="31"/>
      <c r="C11" s="3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32</v>
      </c>
      <c r="C13" s="3"/>
      <c r="D13" s="12"/>
      <c r="E13" s="12" t="s">
        <v>36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 t="s">
        <v>33</v>
      </c>
      <c r="C14" s="3"/>
      <c r="D14" s="12"/>
      <c r="E14" s="12"/>
      <c r="F14" s="14" t="s">
        <v>21</v>
      </c>
      <c r="G14" s="13">
        <v>6108.67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4"/>
      <c r="G15" s="13"/>
      <c r="H15" s="12"/>
      <c r="I15" s="3"/>
      <c r="J15" s="3"/>
      <c r="K15" s="12"/>
      <c r="L15" s="8"/>
    </row>
    <row r="16" spans="1:12" ht="12.75">
      <c r="A16" s="2" t="s">
        <v>46</v>
      </c>
      <c r="B16" s="2" t="s">
        <v>45</v>
      </c>
      <c r="C16" s="3"/>
      <c r="D16" s="12"/>
      <c r="E16" s="12"/>
      <c r="F16" s="14"/>
      <c r="G16" s="13"/>
      <c r="H16" s="12" t="s">
        <v>31</v>
      </c>
      <c r="I16" s="3" t="s">
        <v>27</v>
      </c>
      <c r="J16" s="3">
        <v>10</v>
      </c>
      <c r="K16" s="19">
        <v>12</v>
      </c>
      <c r="L16" s="20">
        <v>120</v>
      </c>
    </row>
    <row r="17" spans="1:12" ht="12.75">
      <c r="A17" s="2"/>
      <c r="B17" s="2"/>
      <c r="C17" s="3"/>
      <c r="D17" s="12"/>
      <c r="E17" s="12"/>
      <c r="F17" s="14"/>
      <c r="G17" s="13"/>
      <c r="H17" s="12"/>
      <c r="I17" s="3"/>
      <c r="J17" s="3"/>
      <c r="K17" s="14" t="s">
        <v>21</v>
      </c>
      <c r="L17" s="17">
        <v>120</v>
      </c>
    </row>
    <row r="18" spans="1:12" ht="12.75">
      <c r="A18" s="2"/>
      <c r="B18" s="2"/>
      <c r="C18" s="3"/>
      <c r="D18" s="12"/>
      <c r="E18" s="12"/>
      <c r="F18" s="12"/>
      <c r="G18" s="3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4"/>
      <c r="G19" s="13"/>
      <c r="H19" s="12"/>
      <c r="I19" s="3"/>
      <c r="J19" s="3"/>
      <c r="K19" s="12"/>
      <c r="L19" s="8"/>
    </row>
    <row r="20" spans="1:12" ht="12.75">
      <c r="A20" s="2"/>
      <c r="B20" s="2"/>
      <c r="C20" s="12"/>
      <c r="D20" s="3"/>
      <c r="E20" s="3"/>
      <c r="F20" s="14"/>
      <c r="G20" s="13"/>
      <c r="H20" s="12"/>
      <c r="I20" s="3"/>
      <c r="J20" s="3"/>
      <c r="K20" s="12"/>
      <c r="L20" s="8"/>
    </row>
    <row r="21" spans="3:8" ht="12.75">
      <c r="C21" s="9"/>
      <c r="H21" s="9"/>
    </row>
    <row r="22" spans="1:8" ht="12.75">
      <c r="A22" t="s">
        <v>22</v>
      </c>
      <c r="B22">
        <v>6228.67</v>
      </c>
      <c r="C22" s="9"/>
      <c r="H22" s="9"/>
    </row>
    <row r="23" spans="1:8" ht="15.75">
      <c r="A23" s="15" t="s">
        <v>23</v>
      </c>
      <c r="B23">
        <v>-17860.6</v>
      </c>
      <c r="C23" s="9"/>
      <c r="H23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3" sqref="A13:IV14"/>
    </sheetView>
  </sheetViews>
  <sheetFormatPr defaultColWidth="9.00390625" defaultRowHeight="12.75"/>
  <cols>
    <col min="1" max="1" width="12.375" style="0" customWidth="1"/>
    <col min="2" max="2" width="14.75390625" style="0" customWidth="1"/>
    <col min="3" max="3" width="15.00390625" style="0" customWidth="1"/>
    <col min="4" max="4" width="13.00390625" style="0" customWidth="1"/>
    <col min="5" max="5" width="17.375" style="0" customWidth="1"/>
    <col min="6" max="6" width="18.125" style="0" customWidth="1"/>
    <col min="7" max="7" width="14.875" style="0" customWidth="1"/>
    <col min="8" max="8" width="15.875" style="0" customWidth="1"/>
    <col min="10" max="10" width="13.375" style="0" customWidth="1"/>
    <col min="11" max="11" width="13.25390625" style="0" customWidth="1"/>
    <col min="12" max="12" width="16.625" style="0" customWidth="1"/>
  </cols>
  <sheetData>
    <row r="1" spans="1:12" ht="20.25" customHeight="1">
      <c r="A1" s="1"/>
      <c r="C1" s="11"/>
      <c r="D1" s="4"/>
      <c r="E1" s="4"/>
      <c r="F1" s="5">
        <v>41851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3" t="s">
        <v>5</v>
      </c>
      <c r="B5" s="2" t="s">
        <v>7</v>
      </c>
      <c r="C5" s="12">
        <v>36037.18</v>
      </c>
      <c r="D5" s="12">
        <v>9087.22</v>
      </c>
      <c r="E5" s="3">
        <v>5585.21</v>
      </c>
      <c r="F5" s="12">
        <v>39539.19</v>
      </c>
      <c r="G5" s="4"/>
      <c r="H5" s="4" t="s">
        <v>34</v>
      </c>
      <c r="I5" s="11">
        <v>44384.73</v>
      </c>
      <c r="J5" s="9"/>
    </row>
    <row r="6" spans="2:10" ht="12.75">
      <c r="B6" s="2" t="s">
        <v>6</v>
      </c>
      <c r="C6" s="12">
        <v>7787.1</v>
      </c>
      <c r="D6" s="3">
        <v>0</v>
      </c>
      <c r="E6" s="3">
        <v>0</v>
      </c>
      <c r="F6" s="12">
        <v>7787.1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43824.28</v>
      </c>
      <c r="D7" s="12">
        <f>SUM(D5:D6)</f>
        <v>9087.22</v>
      </c>
      <c r="E7" s="3">
        <f>SUM(E5:E6)</f>
        <v>5585.21</v>
      </c>
      <c r="F7" s="12">
        <f>SUM(F5:F6)</f>
        <v>47326.29</v>
      </c>
      <c r="G7" s="4"/>
      <c r="H7" s="4"/>
      <c r="I7" s="11"/>
      <c r="J7" s="9"/>
    </row>
    <row r="8" spans="2:12" ht="15.75">
      <c r="B8" s="15" t="s">
        <v>23</v>
      </c>
      <c r="C8">
        <v>-17860.6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7" t="s">
        <v>37</v>
      </c>
      <c r="B10" s="29" t="s">
        <v>9</v>
      </c>
      <c r="C10" s="30"/>
      <c r="D10" s="33" t="s">
        <v>10</v>
      </c>
      <c r="E10" s="34"/>
      <c r="F10" s="34"/>
      <c r="G10" s="35"/>
      <c r="H10" s="33" t="s">
        <v>15</v>
      </c>
      <c r="I10" s="34"/>
      <c r="J10" s="34"/>
      <c r="K10" s="34"/>
      <c r="L10" s="35"/>
    </row>
    <row r="11" spans="1:12" ht="22.5" customHeight="1">
      <c r="A11" s="28"/>
      <c r="B11" s="31"/>
      <c r="C11" s="3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32</v>
      </c>
      <c r="C13" s="3"/>
      <c r="D13" s="12"/>
      <c r="E13" s="12" t="s">
        <v>47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 t="s">
        <v>33</v>
      </c>
      <c r="C14" s="3"/>
      <c r="D14" s="12"/>
      <c r="E14" s="12"/>
      <c r="F14" s="14" t="s">
        <v>21</v>
      </c>
      <c r="G14" s="13">
        <v>6480.05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4"/>
      <c r="G15" s="13"/>
      <c r="H15" s="12"/>
      <c r="I15" s="3"/>
      <c r="J15" s="3"/>
      <c r="K15" s="12"/>
      <c r="L15" s="8"/>
    </row>
    <row r="16" spans="1:12" ht="12.75">
      <c r="A16" s="2" t="s">
        <v>48</v>
      </c>
      <c r="B16" s="2" t="s">
        <v>49</v>
      </c>
      <c r="C16" s="3"/>
      <c r="D16" s="12" t="s">
        <v>26</v>
      </c>
      <c r="E16" s="12"/>
      <c r="F16" s="14" t="s">
        <v>25</v>
      </c>
      <c r="G16" s="13">
        <v>1159</v>
      </c>
      <c r="H16" s="12" t="s">
        <v>50</v>
      </c>
      <c r="I16" s="3" t="s">
        <v>27</v>
      </c>
      <c r="J16" s="3">
        <v>1</v>
      </c>
      <c r="K16" s="12">
        <v>170</v>
      </c>
      <c r="L16" s="8">
        <v>170</v>
      </c>
    </row>
    <row r="17" spans="1:12" ht="12.75">
      <c r="A17" s="2"/>
      <c r="B17" s="2"/>
      <c r="C17" s="3"/>
      <c r="D17" s="12" t="s">
        <v>26</v>
      </c>
      <c r="E17" s="12"/>
      <c r="F17" s="14"/>
      <c r="G17" s="13"/>
      <c r="H17" s="12"/>
      <c r="I17" s="3"/>
      <c r="J17" s="3"/>
      <c r="K17" s="14" t="s">
        <v>21</v>
      </c>
      <c r="L17" s="17">
        <v>170</v>
      </c>
    </row>
    <row r="18" spans="1:12" ht="12.75">
      <c r="A18" s="2"/>
      <c r="B18" s="2"/>
      <c r="C18" s="3"/>
      <c r="D18" s="12"/>
      <c r="E18" s="12"/>
      <c r="F18" s="14"/>
      <c r="G18" s="13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4"/>
      <c r="G19" s="13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4"/>
      <c r="G20" s="13"/>
      <c r="H20" s="12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4"/>
      <c r="G21" s="13"/>
      <c r="H21" s="12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4"/>
      <c r="G22" s="13"/>
      <c r="H22" s="12"/>
      <c r="I22" s="3"/>
      <c r="J22" s="3"/>
      <c r="K22" s="12"/>
      <c r="L22" s="8"/>
    </row>
    <row r="23" spans="1:12" ht="12.75">
      <c r="A23" s="2"/>
      <c r="B23" s="2"/>
      <c r="C23" s="3"/>
      <c r="D23" s="12"/>
      <c r="E23" s="12"/>
      <c r="F23" s="12"/>
      <c r="G23" s="3"/>
      <c r="H23" s="12"/>
      <c r="I23" s="3"/>
      <c r="J23" s="3"/>
      <c r="K23" s="12"/>
      <c r="L23" s="8"/>
    </row>
    <row r="24" spans="1:12" ht="12.75">
      <c r="A24" s="2"/>
      <c r="B24" s="2"/>
      <c r="C24" s="3"/>
      <c r="D24" s="12"/>
      <c r="E24" s="12"/>
      <c r="F24" s="14"/>
      <c r="G24" s="13"/>
      <c r="H24" s="12"/>
      <c r="I24" s="3"/>
      <c r="J24" s="3"/>
      <c r="K24" s="12"/>
      <c r="L24" s="8"/>
    </row>
    <row r="25" spans="1:12" ht="12.75">
      <c r="A25" s="2"/>
      <c r="B25" s="2"/>
      <c r="C25" s="12"/>
      <c r="D25" s="3"/>
      <c r="E25" s="3"/>
      <c r="F25" s="14"/>
      <c r="G25" s="13"/>
      <c r="H25" s="12"/>
      <c r="I25" s="3"/>
      <c r="J25" s="3"/>
      <c r="K25" s="12"/>
      <c r="L25" s="8"/>
    </row>
    <row r="26" spans="3:8" ht="12.75">
      <c r="C26" s="9"/>
      <c r="H26" s="9"/>
    </row>
    <row r="27" spans="1:8" ht="12.75">
      <c r="A27" t="s">
        <v>22</v>
      </c>
      <c r="B27">
        <v>7809.05</v>
      </c>
      <c r="C27" s="9"/>
      <c r="H27" s="9"/>
    </row>
    <row r="28" spans="1:8" ht="15.75">
      <c r="A28" s="15" t="s">
        <v>23</v>
      </c>
      <c r="B28">
        <v>-20084.44</v>
      </c>
      <c r="C28" s="9"/>
      <c r="H28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F35" sqref="F35"/>
    </sheetView>
  </sheetViews>
  <sheetFormatPr defaultColWidth="9.00390625" defaultRowHeight="12.75"/>
  <cols>
    <col min="1" max="1" width="14.875" style="0" customWidth="1"/>
    <col min="2" max="2" width="13.625" style="0" customWidth="1"/>
    <col min="3" max="3" width="18.00390625" style="0" customWidth="1"/>
    <col min="4" max="4" width="12.25390625" style="0" customWidth="1"/>
    <col min="5" max="5" width="17.00390625" style="0" customWidth="1"/>
    <col min="6" max="6" width="21.75390625" style="0" customWidth="1"/>
    <col min="7" max="7" width="17.125" style="0" customWidth="1"/>
    <col min="8" max="8" width="14.375" style="0" customWidth="1"/>
    <col min="10" max="10" width="11.375" style="0" customWidth="1"/>
    <col min="11" max="11" width="11.00390625" style="0" customWidth="1"/>
    <col min="12" max="12" width="15.00390625" style="0" customWidth="1"/>
  </cols>
  <sheetData>
    <row r="1" spans="1:12" ht="20.25" customHeight="1">
      <c r="A1" s="1"/>
      <c r="C1" s="11"/>
      <c r="D1" s="4"/>
      <c r="E1" s="4"/>
      <c r="F1" s="5">
        <v>41882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3" t="s">
        <v>5</v>
      </c>
      <c r="B5" s="2" t="s">
        <v>7</v>
      </c>
      <c r="C5" s="12">
        <v>39539.19</v>
      </c>
      <c r="D5" s="12">
        <v>9087.22</v>
      </c>
      <c r="E5" s="3">
        <v>9263.28</v>
      </c>
      <c r="F5" s="12">
        <v>39363.13</v>
      </c>
      <c r="G5" s="4"/>
      <c r="H5" s="4" t="s">
        <v>34</v>
      </c>
      <c r="I5" s="11">
        <v>45544.16</v>
      </c>
      <c r="J5" s="9"/>
    </row>
    <row r="6" spans="2:10" ht="12.75">
      <c r="B6" s="2" t="s">
        <v>6</v>
      </c>
      <c r="C6" s="12">
        <v>7787.1</v>
      </c>
      <c r="D6" s="3">
        <v>0</v>
      </c>
      <c r="E6" s="3">
        <v>0</v>
      </c>
      <c r="F6" s="12">
        <v>7787.1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47326.29</v>
      </c>
      <c r="D7" s="12">
        <f>SUM(D5:D6)</f>
        <v>9087.22</v>
      </c>
      <c r="E7" s="3">
        <f>SUM(E5:E6)</f>
        <v>9263.28</v>
      </c>
      <c r="F7" s="12">
        <f>SUM(F5:F6)</f>
        <v>47150.229999999996</v>
      </c>
      <c r="G7" s="4"/>
      <c r="H7" s="4"/>
      <c r="I7" s="11"/>
      <c r="J7" s="9"/>
    </row>
    <row r="8" spans="2:12" ht="15.75">
      <c r="B8" s="15" t="s">
        <v>23</v>
      </c>
      <c r="C8">
        <v>-20084.44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7" t="s">
        <v>37</v>
      </c>
      <c r="B10" s="29" t="s">
        <v>9</v>
      </c>
      <c r="C10" s="30"/>
      <c r="D10" s="33" t="s">
        <v>10</v>
      </c>
      <c r="E10" s="34"/>
      <c r="F10" s="34"/>
      <c r="G10" s="35"/>
      <c r="H10" s="33" t="s">
        <v>15</v>
      </c>
      <c r="I10" s="34"/>
      <c r="J10" s="34"/>
      <c r="K10" s="34"/>
      <c r="L10" s="35"/>
    </row>
    <row r="11" spans="1:12" ht="22.5" customHeight="1">
      <c r="A11" s="28"/>
      <c r="B11" s="31"/>
      <c r="C11" s="3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32</v>
      </c>
      <c r="C13" s="3"/>
      <c r="D13" s="12"/>
      <c r="E13" s="12" t="s">
        <v>47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 t="s">
        <v>33</v>
      </c>
      <c r="C14" s="3"/>
      <c r="D14" s="12"/>
      <c r="E14" s="12"/>
      <c r="F14" s="14" t="s">
        <v>21</v>
      </c>
      <c r="G14" s="13">
        <v>6480.05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/>
      <c r="C16" s="12"/>
      <c r="D16" s="3"/>
      <c r="E16" s="3"/>
      <c r="F16" s="14"/>
      <c r="G16" s="13"/>
      <c r="H16" s="12"/>
      <c r="I16" s="3"/>
      <c r="J16" s="3"/>
      <c r="K16" s="12"/>
      <c r="L16" s="8"/>
    </row>
    <row r="17" spans="3:8" ht="12.75">
      <c r="C17" s="9"/>
      <c r="H17" s="9"/>
    </row>
    <row r="18" spans="1:8" ht="12.75">
      <c r="A18" t="s">
        <v>22</v>
      </c>
      <c r="B18">
        <v>6480.05</v>
      </c>
      <c r="C18" s="9"/>
      <c r="H18" s="9"/>
    </row>
    <row r="19" spans="1:8" ht="15.75">
      <c r="A19" s="15" t="s">
        <v>23</v>
      </c>
      <c r="B19">
        <v>-17301.21</v>
      </c>
      <c r="C19" s="9"/>
      <c r="H19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13.125" style="0" customWidth="1"/>
    <col min="2" max="2" width="13.00390625" style="0" customWidth="1"/>
    <col min="3" max="3" width="16.125" style="0" customWidth="1"/>
    <col min="4" max="4" width="13.625" style="0" customWidth="1"/>
    <col min="5" max="5" width="16.875" style="0" customWidth="1"/>
    <col min="6" max="6" width="17.75390625" style="0" customWidth="1"/>
    <col min="7" max="7" width="16.875" style="0" customWidth="1"/>
    <col min="8" max="8" width="16.75390625" style="0" customWidth="1"/>
    <col min="10" max="10" width="12.125" style="0" customWidth="1"/>
    <col min="11" max="11" width="11.00390625" style="0" customWidth="1"/>
    <col min="12" max="12" width="14.125" style="0" customWidth="1"/>
  </cols>
  <sheetData>
    <row r="1" spans="1:12" ht="20.25" customHeight="1">
      <c r="A1" s="1"/>
      <c r="C1" s="11"/>
      <c r="D1" s="4"/>
      <c r="E1" s="4"/>
      <c r="F1" s="5">
        <v>41912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3" t="s">
        <v>5</v>
      </c>
      <c r="B5" s="2" t="s">
        <v>7</v>
      </c>
      <c r="C5" s="12">
        <f>август!F5</f>
        <v>39363.13</v>
      </c>
      <c r="D5" s="12">
        <v>9087.22</v>
      </c>
      <c r="E5" s="3">
        <v>8175.74</v>
      </c>
      <c r="F5" s="12">
        <v>40274.61</v>
      </c>
      <c r="G5" s="4"/>
      <c r="H5" s="4" t="s">
        <v>34</v>
      </c>
      <c r="I5" s="11">
        <f>август!I5+1023.58</f>
        <v>46567.740000000005</v>
      </c>
      <c r="J5" s="9"/>
    </row>
    <row r="6" spans="2:10" ht="12.75">
      <c r="B6" s="2" t="s">
        <v>6</v>
      </c>
      <c r="C6" s="12">
        <f>август!F6</f>
        <v>7787.1</v>
      </c>
      <c r="D6" s="3">
        <v>0</v>
      </c>
      <c r="E6" s="3">
        <v>0</v>
      </c>
      <c r="F6" s="12">
        <v>7787.1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47150.229999999996</v>
      </c>
      <c r="D7" s="12">
        <f>SUM(D5:D6)</f>
        <v>9087.22</v>
      </c>
      <c r="E7" s="3">
        <f>SUM(E5:E6)</f>
        <v>8175.74</v>
      </c>
      <c r="F7" s="12">
        <f>SUM(F5:F6)</f>
        <v>48061.71</v>
      </c>
      <c r="G7" s="4"/>
      <c r="H7" s="4"/>
      <c r="I7" s="11"/>
      <c r="J7" s="9"/>
    </row>
    <row r="8" spans="2:12" ht="15.75">
      <c r="B8" s="15" t="s">
        <v>23</v>
      </c>
      <c r="C8">
        <f>август!B19</f>
        <v>-17301.21</v>
      </c>
      <c r="D8" s="4"/>
      <c r="E8" s="4"/>
      <c r="F8" s="4"/>
      <c r="G8" s="4"/>
      <c r="H8" s="11"/>
      <c r="I8" s="4"/>
      <c r="J8" s="4"/>
      <c r="K8" s="11"/>
      <c r="L8" s="9"/>
    </row>
    <row r="9" spans="2:12" ht="12.75">
      <c r="B9" s="18"/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7" t="s">
        <v>37</v>
      </c>
      <c r="B10" s="29" t="s">
        <v>9</v>
      </c>
      <c r="C10" s="30"/>
      <c r="D10" s="33" t="s">
        <v>10</v>
      </c>
      <c r="E10" s="34"/>
      <c r="F10" s="34"/>
      <c r="G10" s="35"/>
      <c r="H10" s="33" t="s">
        <v>15</v>
      </c>
      <c r="I10" s="34"/>
      <c r="J10" s="34"/>
      <c r="K10" s="34"/>
      <c r="L10" s="35"/>
    </row>
    <row r="11" spans="1:12" ht="22.5" customHeight="1">
      <c r="A11" s="28"/>
      <c r="B11" s="31"/>
      <c r="C11" s="32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32</v>
      </c>
      <c r="C13" s="3"/>
      <c r="D13" s="12"/>
      <c r="F13" s="12" t="s">
        <v>47</v>
      </c>
      <c r="G13" s="3"/>
      <c r="H13" s="12"/>
      <c r="I13" s="3"/>
      <c r="J13" s="3"/>
      <c r="K13" s="12"/>
      <c r="L13" s="8"/>
    </row>
    <row r="14" spans="1:12" ht="12.75">
      <c r="A14" s="2"/>
      <c r="B14" s="2" t="s">
        <v>33</v>
      </c>
      <c r="C14" s="3"/>
      <c r="D14" s="12"/>
      <c r="E14" s="12"/>
      <c r="F14" s="14" t="s">
        <v>21</v>
      </c>
      <c r="G14" s="13">
        <v>6480.05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4"/>
      <c r="G15" s="13"/>
      <c r="H15" s="12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4"/>
      <c r="G16" s="13"/>
      <c r="H16" s="12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2"/>
      <c r="G17" s="3"/>
      <c r="H17" s="12"/>
      <c r="I17" s="3"/>
      <c r="J17" s="3"/>
      <c r="K17" s="14"/>
      <c r="L17" s="17"/>
    </row>
    <row r="18" spans="1:12" ht="12.75">
      <c r="A18" s="2"/>
      <c r="B18" s="2"/>
      <c r="C18" s="3"/>
      <c r="D18" s="12"/>
      <c r="E18" s="12"/>
      <c r="F18" s="12"/>
      <c r="G18" s="3"/>
      <c r="H18" s="12"/>
      <c r="I18" s="3"/>
      <c r="J18" s="3"/>
      <c r="K18" s="14"/>
      <c r="L18" s="17"/>
    </row>
    <row r="19" spans="1:12" ht="12.75">
      <c r="A19" s="2"/>
      <c r="B19" s="2"/>
      <c r="C19" s="3"/>
      <c r="D19" s="12"/>
      <c r="E19" s="12"/>
      <c r="F19" s="12"/>
      <c r="G19" s="3"/>
      <c r="H19" s="12"/>
      <c r="I19" s="3"/>
      <c r="J19" s="3"/>
      <c r="K19" s="14"/>
      <c r="L19" s="17"/>
    </row>
    <row r="20" spans="1:12" ht="12.75">
      <c r="A20" s="2"/>
      <c r="B20" s="2"/>
      <c r="C20" s="3"/>
      <c r="D20" s="12"/>
      <c r="E20" s="12"/>
      <c r="F20" s="12"/>
      <c r="G20" s="3"/>
      <c r="H20" s="12"/>
      <c r="I20" s="3"/>
      <c r="J20" s="3"/>
      <c r="K20" s="14"/>
      <c r="L20" s="17"/>
    </row>
    <row r="21" spans="1:12" ht="12.75">
      <c r="A21" s="2"/>
      <c r="B21" s="2"/>
      <c r="C21" s="3"/>
      <c r="D21" s="12"/>
      <c r="E21" s="12"/>
      <c r="F21" s="14"/>
      <c r="G21" s="13"/>
      <c r="H21" s="12"/>
      <c r="I21" s="3"/>
      <c r="J21" s="3"/>
      <c r="K21" s="12"/>
      <c r="L21" s="8"/>
    </row>
    <row r="22" spans="3:8" ht="12.75">
      <c r="C22" s="9"/>
      <c r="H22" s="9"/>
    </row>
    <row r="23" spans="1:8" ht="12.75">
      <c r="A23" t="s">
        <v>22</v>
      </c>
      <c r="B23">
        <f>G14</f>
        <v>6480.05</v>
      </c>
      <c r="C23" s="9"/>
      <c r="H23" s="9"/>
    </row>
    <row r="24" spans="1:8" ht="15.75">
      <c r="A24" s="15" t="s">
        <v>23</v>
      </c>
      <c r="B24">
        <f>C8+E7-B23</f>
        <v>-15605.52</v>
      </c>
      <c r="C24" s="9"/>
      <c r="H24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2015-01-20T10:07:55Z</cp:lastPrinted>
  <dcterms:created xsi:type="dcterms:W3CDTF">2008-11-05T05:36:25Z</dcterms:created>
  <dcterms:modified xsi:type="dcterms:W3CDTF">2015-01-21T03:46:07Z</dcterms:modified>
  <cp:category/>
  <cp:version/>
  <cp:contentType/>
  <cp:contentStatus/>
</cp:coreProperties>
</file>