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<sst xmlns="http://schemas.openxmlformats.org/spreadsheetml/2006/main" count="423" uniqueCount="53">
  <si>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</si>
  <si>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</si>
  <si>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</si>
  <si>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</si>
  <si>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</si>
  <si>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</si>
  <si>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</si>
  <si>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</si>
  <si>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</si>
  <si>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</si>
  <si>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</si>
  <si>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</si>
  <si>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</si>
  <si>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</si>
  <si>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</si>
  <si>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</si>
  <si>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</si>
  <si>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</si>
  <si>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</si>
  <si>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</si>
  <si>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</si>
  <si>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</si>
  <si>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</si>
  <si>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</si>
  <si>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Р.Люксембург 24А</t>
  </si>
  <si>
    <t>шт</t>
  </si>
  <si>
    <t>плотник</t>
  </si>
  <si>
    <t>ч</t>
  </si>
  <si>
    <t>эл.слес</t>
  </si>
  <si>
    <t>ЛОМ 60ВТ</t>
  </si>
  <si>
    <t>вышка</t>
  </si>
  <si>
    <t>содержание и обслуживание</t>
  </si>
  <si>
    <t>общего имущества</t>
  </si>
  <si>
    <t>частичный ремонт светильников</t>
  </si>
  <si>
    <t>кап.ремонт</t>
  </si>
  <si>
    <t>патрон</t>
  </si>
  <si>
    <t>остаток по смете</t>
  </si>
  <si>
    <t>652.10*8,06</t>
  </si>
  <si>
    <t xml:space="preserve">дата 2014г </t>
  </si>
  <si>
    <t>18,02,14</t>
  </si>
  <si>
    <t>03,02,14</t>
  </si>
  <si>
    <t>3,03,14</t>
  </si>
  <si>
    <t>работы на кровле</t>
  </si>
  <si>
    <t>16,04,14</t>
  </si>
  <si>
    <t xml:space="preserve">снятие </t>
  </si>
  <si>
    <t>смета (ремонт фасада 46335,72)</t>
  </si>
  <si>
    <t>остаток</t>
  </si>
  <si>
    <t>652.10*8,55</t>
  </si>
  <si>
    <t>28,08,14</t>
  </si>
  <si>
    <t>выдоча лампочек</t>
  </si>
  <si>
    <t>Лампа ДРЛ</t>
  </si>
  <si>
    <t xml:space="preserve"> несписанный остаток с кап.ремонта за ремонт фасада жилого дома от сметы 2013года на сумму 46335,72 </t>
  </si>
  <si>
    <t>смета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</si>
</sst>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43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2" fontId="0" fillId="0" borderId="10" xfId="0" applyNumberFormat="1" applyFill="1" applyBorder="1" applyAlignment="1">
      <alignment horizontal="center"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3.00390625" style="0" customWidth="1"/>
    <col min="2" max="2" width="16.25390625" style="0" customWidth="1"/>
    <col min="3" max="3" width="16.625" style="0" customWidth="1"/>
    <col min="4" max="4" width="13.875" style="0" customWidth="1"/>
    <col min="5" max="5" width="17.75390625" style="0" customWidth="1"/>
    <col min="6" max="7" width="17.375" style="0" customWidth="1"/>
    <col min="8" max="8" width="16.00390625" style="0" customWidth="1"/>
    <col min="10" max="11" width="10.87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41670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9953.07</v>
      </c>
      <c r="D5" s="12">
        <v>7093.09</v>
      </c>
      <c r="E5" s="3">
        <v>7670.74</v>
      </c>
      <c r="F5" s="12">
        <v>9375.42</v>
      </c>
      <c r="G5" s="4"/>
      <c r="H5" s="4" t="s">
        <v>34</v>
      </c>
      <c r="I5" s="11">
        <v>7844.87</v>
      </c>
      <c r="J5" s="9"/>
    </row>
    <row r="6" spans="2:10" ht="12.75">
      <c r="B6" s="2" t="s">
        <v>6</v>
      </c>
      <c r="C6" s="12">
        <v>171.9</v>
      </c>
      <c r="D6" s="3">
        <v>0</v>
      </c>
      <c r="E6" s="3">
        <v>21.07</v>
      </c>
      <c r="F6" s="12">
        <v>150.83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10124.97</v>
      </c>
      <c r="D7" s="12">
        <f>SUM(D5:D6)</f>
        <v>7093.09</v>
      </c>
      <c r="E7" s="3">
        <f>SUM(E5:E6)</f>
        <v>7691.8099999999995</v>
      </c>
      <c r="F7" s="12">
        <f>SUM(F5:F6)</f>
        <v>9526.25</v>
      </c>
      <c r="G7" s="4"/>
      <c r="H7" s="4"/>
      <c r="I7" s="11"/>
      <c r="J7" s="9"/>
    </row>
    <row r="8" spans="2:12" ht="15.75">
      <c r="B8" s="15" t="s">
        <v>23</v>
      </c>
      <c r="C8">
        <v>-31705.48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9" t="s">
        <v>38</v>
      </c>
      <c r="B10" s="31" t="s">
        <v>9</v>
      </c>
      <c r="C10" s="32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30"/>
      <c r="B11" s="33"/>
      <c r="C11" s="3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31</v>
      </c>
      <c r="C13" s="3"/>
      <c r="D13" s="12"/>
      <c r="E13" s="12" t="s">
        <v>37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32</v>
      </c>
      <c r="C14" s="3"/>
      <c r="D14" s="12"/>
      <c r="E14" s="12"/>
      <c r="F14" s="14" t="s">
        <v>21</v>
      </c>
      <c r="G14" s="14">
        <v>5255.93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12"/>
      <c r="D16" s="12"/>
      <c r="E16" s="12"/>
      <c r="F16" s="14"/>
      <c r="G16" s="13"/>
      <c r="H16" s="12"/>
      <c r="I16" s="3"/>
      <c r="J16" s="3"/>
      <c r="K16" s="12"/>
      <c r="L16" s="8"/>
    </row>
    <row r="17" spans="1:12" ht="12.75">
      <c r="A17" s="2"/>
      <c r="B17" s="2"/>
      <c r="C17" s="12"/>
      <c r="D17" s="12"/>
      <c r="E17" s="12"/>
      <c r="F17" s="14"/>
      <c r="G17" s="13"/>
      <c r="H17" s="12"/>
      <c r="I17" s="3"/>
      <c r="J17" s="3"/>
      <c r="K17" s="12"/>
      <c r="L17" s="8"/>
    </row>
    <row r="18" spans="3:12" ht="12.75">
      <c r="C18" s="9"/>
      <c r="H18" s="9"/>
      <c r="K18" s="19"/>
      <c r="L18" s="20"/>
    </row>
    <row r="19" spans="1:8" ht="12.75">
      <c r="A19" t="s">
        <v>22</v>
      </c>
      <c r="B19" s="9">
        <v>5255.93</v>
      </c>
      <c r="C19" s="9"/>
      <c r="H19" s="9"/>
    </row>
    <row r="20" spans="1:8" ht="15.75">
      <c r="A20" s="15" t="s">
        <v>23</v>
      </c>
      <c r="B20">
        <v>-29269.6</v>
      </c>
      <c r="C20" s="9"/>
      <c r="H20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B16" sqref="B16:C18"/>
    </sheetView>
  </sheetViews>
  <sheetFormatPr defaultColWidth="9.00390625" defaultRowHeight="12.75"/>
  <cols>
    <col min="1" max="1" width="14.00390625" style="0" customWidth="1"/>
    <col min="2" max="2" width="15.875" style="0" customWidth="1"/>
    <col min="3" max="3" width="14.875" style="0" customWidth="1"/>
    <col min="4" max="4" width="12.25390625" style="0" customWidth="1"/>
    <col min="5" max="5" width="15.375" style="0" customWidth="1"/>
    <col min="6" max="6" width="18.00390625" style="0" customWidth="1"/>
    <col min="7" max="7" width="15.375" style="0" customWidth="1"/>
    <col min="8" max="8" width="16.00390625" style="0" customWidth="1"/>
    <col min="9" max="9" width="8.375" style="0" customWidth="1"/>
    <col min="10" max="10" width="10.125" style="0" customWidth="1"/>
    <col min="11" max="11" width="9.375" style="0" customWidth="1"/>
    <col min="12" max="12" width="13.625" style="0" customWidth="1"/>
  </cols>
  <sheetData>
    <row r="1" spans="1:12" ht="20.25" customHeight="1">
      <c r="A1" s="1"/>
      <c r="C1" s="11"/>
      <c r="D1" s="4"/>
      <c r="E1" s="4"/>
      <c r="F1" s="5">
        <v>41942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2" ht="12.75">
      <c r="A5" s="2" t="s">
        <v>5</v>
      </c>
      <c r="B5" s="2" t="s">
        <v>7</v>
      </c>
      <c r="C5" s="12">
        <f>сентябрь!F5</f>
        <v>16997.67</v>
      </c>
      <c r="D5" s="12">
        <v>7519.54</v>
      </c>
      <c r="E5" s="3">
        <v>8913.96</v>
      </c>
      <c r="F5" s="12">
        <v>15603.25</v>
      </c>
      <c r="G5" s="4"/>
      <c r="H5" s="4" t="s">
        <v>34</v>
      </c>
      <c r="I5" s="11">
        <f>сентябрь!I5+1049.24</f>
        <v>5812.03</v>
      </c>
      <c r="J5" s="38"/>
      <c r="K5" s="38"/>
      <c r="L5" s="38"/>
    </row>
    <row r="6" spans="2:12" ht="12.75" customHeight="1">
      <c r="B6" s="2" t="s">
        <v>6</v>
      </c>
      <c r="C6" s="12">
        <f>сентябрь!F6</f>
        <v>46.23</v>
      </c>
      <c r="D6" s="3">
        <v>0</v>
      </c>
      <c r="E6" s="3">
        <v>8.37</v>
      </c>
      <c r="F6" s="12">
        <v>37.86</v>
      </c>
      <c r="G6" s="4"/>
      <c r="H6" s="4"/>
      <c r="I6" s="28"/>
      <c r="J6" s="38"/>
      <c r="K6" s="38"/>
      <c r="L6" s="38"/>
    </row>
    <row r="7" spans="2:12" ht="12.75">
      <c r="B7" s="2" t="s">
        <v>8</v>
      </c>
      <c r="C7" s="12">
        <f>SUM(C5:C6)</f>
        <v>17043.899999999998</v>
      </c>
      <c r="D7" s="12">
        <f>SUM(D5:D6)</f>
        <v>7519.54</v>
      </c>
      <c r="E7" s="3">
        <f>SUM(E5:E6)</f>
        <v>8922.33</v>
      </c>
      <c r="F7" s="12">
        <f>SUM(F5:F6)</f>
        <v>15641.11</v>
      </c>
      <c r="G7" s="4"/>
      <c r="H7" s="4"/>
      <c r="I7" s="11"/>
      <c r="J7" s="38"/>
      <c r="K7" s="38"/>
      <c r="L7" s="38"/>
    </row>
    <row r="8" spans="2:12" ht="15">
      <c r="B8" s="27" t="s">
        <v>23</v>
      </c>
      <c r="C8" s="26">
        <f>сентябрь!B25</f>
        <v>-24025.52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2"/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9" t="s">
        <v>38</v>
      </c>
      <c r="B10" s="31" t="s">
        <v>9</v>
      </c>
      <c r="C10" s="32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5.5" customHeight="1">
      <c r="A11" s="30"/>
      <c r="B11" s="33"/>
      <c r="C11" s="3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24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31</v>
      </c>
      <c r="C13" s="3"/>
      <c r="D13" s="12"/>
      <c r="F13" s="12" t="s">
        <v>47</v>
      </c>
      <c r="G13" s="12"/>
      <c r="H13" s="12"/>
      <c r="I13" s="3"/>
      <c r="J13" s="3"/>
      <c r="K13" s="12"/>
      <c r="L13" s="8"/>
    </row>
    <row r="14" spans="1:12" ht="12.75">
      <c r="A14" s="2"/>
      <c r="B14" s="2" t="s">
        <v>32</v>
      </c>
      <c r="C14" s="3"/>
      <c r="D14" s="12"/>
      <c r="E14" s="12"/>
      <c r="F14" s="14" t="s">
        <v>21</v>
      </c>
      <c r="G14" s="14">
        <v>5575.46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6.5" customHeight="1">
      <c r="A16" s="2"/>
      <c r="B16" s="39" t="s">
        <v>51</v>
      </c>
      <c r="C16" s="40"/>
      <c r="D16" s="12"/>
      <c r="E16" s="12"/>
      <c r="F16" s="14" t="s">
        <v>52</v>
      </c>
      <c r="G16" s="14">
        <f>12635.72-I6</f>
        <v>12635.72</v>
      </c>
      <c r="H16" s="12"/>
      <c r="I16" s="3"/>
      <c r="J16" s="3"/>
      <c r="K16" s="12"/>
      <c r="L16" s="8"/>
    </row>
    <row r="17" spans="1:12" ht="17.25" customHeight="1">
      <c r="A17" s="2"/>
      <c r="B17" s="41"/>
      <c r="C17" s="42"/>
      <c r="D17" s="12"/>
      <c r="E17" s="12"/>
      <c r="F17" s="14"/>
      <c r="G17" s="14"/>
      <c r="H17" s="12"/>
      <c r="I17" s="3"/>
      <c r="J17" s="3"/>
      <c r="K17" s="14"/>
      <c r="L17" s="17"/>
    </row>
    <row r="18" spans="1:12" ht="16.5" customHeight="1">
      <c r="A18" s="2"/>
      <c r="B18" s="43"/>
      <c r="C18" s="44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4"/>
      <c r="L19" s="17"/>
    </row>
    <row r="20" spans="1:12" ht="12.75">
      <c r="A20" s="2"/>
      <c r="B20" s="2"/>
      <c r="C20" s="3"/>
      <c r="D20" s="12"/>
      <c r="E20" s="12"/>
      <c r="F20" s="14"/>
      <c r="G20" s="13"/>
      <c r="H20" s="12"/>
      <c r="I20" s="3"/>
      <c r="J20" s="3"/>
      <c r="K20" s="14"/>
      <c r="L20" s="17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4"/>
      <c r="L22" s="17"/>
    </row>
    <row r="23" spans="3:12" ht="12.75">
      <c r="C23" s="9"/>
      <c r="H23" s="9"/>
      <c r="K23" s="19"/>
      <c r="L23" s="20"/>
    </row>
    <row r="24" spans="1:8" ht="15">
      <c r="A24" s="25" t="s">
        <v>22</v>
      </c>
      <c r="B24" s="26">
        <f>G14+G16</f>
        <v>18211.18</v>
      </c>
      <c r="C24" s="9"/>
      <c r="H24" s="9"/>
    </row>
    <row r="25" spans="1:8" ht="15">
      <c r="A25" s="25" t="s">
        <v>23</v>
      </c>
      <c r="B25" s="26">
        <f>E7+C8-B24</f>
        <v>-33314.37</v>
      </c>
      <c r="C25" s="9"/>
      <c r="H25" s="9"/>
    </row>
  </sheetData>
  <sheetProtection/>
  <mergeCells count="6">
    <mergeCell ref="J5:L7"/>
    <mergeCell ref="B16:C18"/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14.00390625" style="0" customWidth="1"/>
    <col min="2" max="2" width="15.875" style="0" customWidth="1"/>
    <col min="3" max="3" width="14.875" style="0" customWidth="1"/>
    <col min="4" max="4" width="12.25390625" style="0" customWidth="1"/>
    <col min="5" max="5" width="15.375" style="0" customWidth="1"/>
    <col min="6" max="6" width="18.00390625" style="0" customWidth="1"/>
    <col min="7" max="7" width="15.375" style="0" customWidth="1"/>
    <col min="8" max="8" width="16.00390625" style="0" customWidth="1"/>
    <col min="9" max="9" width="8.375" style="0" customWidth="1"/>
    <col min="10" max="10" width="10.125" style="0" customWidth="1"/>
    <col min="11" max="11" width="9.375" style="0" customWidth="1"/>
    <col min="12" max="12" width="13.625" style="0" customWidth="1"/>
  </cols>
  <sheetData>
    <row r="1" spans="1:12" ht="20.25" customHeight="1">
      <c r="A1" s="1"/>
      <c r="C1" s="11"/>
      <c r="D1" s="4"/>
      <c r="E1" s="4"/>
      <c r="F1" s="5">
        <v>41973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октябрь!F5</f>
        <v>15603.25</v>
      </c>
      <c r="D5" s="12">
        <v>7519.54</v>
      </c>
      <c r="E5" s="3">
        <v>6157.91</v>
      </c>
      <c r="F5" s="12">
        <v>16964.88</v>
      </c>
      <c r="G5" s="4"/>
      <c r="H5" s="4" t="s">
        <v>34</v>
      </c>
      <c r="I5" s="11">
        <f>октябрь!I5+814</f>
        <v>6626.03</v>
      </c>
      <c r="J5" s="9"/>
    </row>
    <row r="6" spans="2:10" ht="12.75">
      <c r="B6" s="2" t="s">
        <v>6</v>
      </c>
      <c r="C6" s="12">
        <f>октябрь!F6</f>
        <v>37.86</v>
      </c>
      <c r="D6" s="3">
        <v>0</v>
      </c>
      <c r="E6" s="3">
        <v>6.64</v>
      </c>
      <c r="F6" s="12">
        <v>31.22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15641.11</v>
      </c>
      <c r="D7" s="12">
        <f>SUM(D5:D6)</f>
        <v>7519.54</v>
      </c>
      <c r="E7" s="3">
        <f>SUM(E5:E6)</f>
        <v>6164.55</v>
      </c>
      <c r="F7" s="12">
        <f>SUM(F5:F6)</f>
        <v>16996.100000000002</v>
      </c>
      <c r="G7" s="4"/>
      <c r="H7" s="4"/>
      <c r="I7" s="11"/>
      <c r="J7" s="9"/>
    </row>
    <row r="8" spans="2:12" ht="15">
      <c r="B8" s="27" t="s">
        <v>23</v>
      </c>
      <c r="C8" s="26">
        <f>октябрь!B25</f>
        <v>-33314.37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2"/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9" t="s">
        <v>38</v>
      </c>
      <c r="B10" s="31" t="s">
        <v>9</v>
      </c>
      <c r="C10" s="32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5.5" customHeight="1">
      <c r="A11" s="30"/>
      <c r="B11" s="33"/>
      <c r="C11" s="3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24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31</v>
      </c>
      <c r="C13" s="3"/>
      <c r="D13" s="12"/>
      <c r="F13" s="12" t="s">
        <v>47</v>
      </c>
      <c r="G13" s="12"/>
      <c r="H13" s="12"/>
      <c r="I13" s="3"/>
      <c r="J13" s="3"/>
      <c r="K13" s="12"/>
      <c r="L13" s="8"/>
    </row>
    <row r="14" spans="1:12" ht="12.75">
      <c r="A14" s="2"/>
      <c r="B14" s="2" t="s">
        <v>32</v>
      </c>
      <c r="C14" s="3"/>
      <c r="D14" s="12"/>
      <c r="E14" s="12"/>
      <c r="F14" s="14" t="s">
        <v>21</v>
      </c>
      <c r="G14" s="14">
        <v>0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4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3"/>
      <c r="H17" s="12"/>
      <c r="I17" s="3"/>
      <c r="J17" s="3"/>
      <c r="K17" s="14"/>
      <c r="L17" s="17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4"/>
      <c r="L18" s="17"/>
    </row>
    <row r="19" spans="1:12" ht="12.75">
      <c r="A19" s="2"/>
      <c r="B19" s="2"/>
      <c r="C19" s="3"/>
      <c r="D19" s="12"/>
      <c r="E19" s="12"/>
      <c r="F19" s="12"/>
      <c r="G19" s="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4"/>
      <c r="G20" s="13"/>
      <c r="H20" s="12"/>
      <c r="I20" s="3"/>
      <c r="J20" s="3"/>
      <c r="K20" s="14"/>
      <c r="L20" s="17"/>
    </row>
    <row r="21" spans="3:12" ht="12.75">
      <c r="C21" s="9"/>
      <c r="H21" s="9"/>
      <c r="K21" s="19"/>
      <c r="L21" s="20"/>
    </row>
    <row r="22" spans="1:8" ht="15">
      <c r="A22" s="25" t="s">
        <v>22</v>
      </c>
      <c r="B22" s="26">
        <f>G14</f>
        <v>0</v>
      </c>
      <c r="C22" s="9"/>
      <c r="H22" s="9"/>
    </row>
    <row r="23" spans="1:8" ht="15">
      <c r="A23" s="25" t="s">
        <v>23</v>
      </c>
      <c r="B23" s="26">
        <f>E7+C8-B22</f>
        <v>-27149.820000000003</v>
      </c>
      <c r="C23" s="9"/>
      <c r="H23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4.00390625" style="0" customWidth="1"/>
    <col min="2" max="2" width="15.875" style="0" customWidth="1"/>
    <col min="3" max="3" width="14.875" style="0" customWidth="1"/>
    <col min="4" max="4" width="12.25390625" style="0" customWidth="1"/>
    <col min="5" max="5" width="15.375" style="0" customWidth="1"/>
    <col min="6" max="6" width="18.00390625" style="0" customWidth="1"/>
    <col min="7" max="7" width="15.375" style="0" customWidth="1"/>
    <col min="8" max="8" width="16.00390625" style="0" customWidth="1"/>
    <col min="9" max="9" width="8.375" style="0" customWidth="1"/>
    <col min="10" max="10" width="10.125" style="0" customWidth="1"/>
    <col min="11" max="11" width="9.375" style="0" customWidth="1"/>
    <col min="12" max="12" width="13.625" style="0" customWidth="1"/>
  </cols>
  <sheetData>
    <row r="1" spans="1:12" ht="20.25" customHeight="1">
      <c r="A1" s="1"/>
      <c r="C1" s="11"/>
      <c r="D1" s="4"/>
      <c r="E1" s="4"/>
      <c r="F1" s="5">
        <v>42003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ноябрь!F5</f>
        <v>16964.88</v>
      </c>
      <c r="D5" s="12"/>
      <c r="E5" s="3"/>
      <c r="F5" s="12"/>
      <c r="G5" s="4"/>
      <c r="H5" s="4" t="s">
        <v>34</v>
      </c>
      <c r="I5" s="11">
        <f>ноябрь!I5</f>
        <v>6626.03</v>
      </c>
      <c r="J5" s="9"/>
    </row>
    <row r="6" spans="2:10" ht="12.75">
      <c r="B6" s="2" t="s">
        <v>6</v>
      </c>
      <c r="C6" s="12">
        <f>ноябрь!F6</f>
        <v>31.22</v>
      </c>
      <c r="D6" s="3"/>
      <c r="E6" s="3"/>
      <c r="F6" s="12"/>
      <c r="G6" s="4"/>
      <c r="H6" s="4"/>
      <c r="I6" s="11"/>
      <c r="J6" s="9"/>
    </row>
    <row r="7" spans="2:10" ht="12.75">
      <c r="B7" s="2" t="s">
        <v>8</v>
      </c>
      <c r="C7" s="12">
        <f>SUM(C5:C6)</f>
        <v>16996.100000000002</v>
      </c>
      <c r="D7" s="12">
        <f>SUM(D5:D6)</f>
        <v>0</v>
      </c>
      <c r="E7" s="3">
        <f>SUM(E5:E6)</f>
        <v>0</v>
      </c>
      <c r="F7" s="12">
        <f>SUM(F5:F6)</f>
        <v>0</v>
      </c>
      <c r="G7" s="4"/>
      <c r="H7" s="4"/>
      <c r="I7" s="11"/>
      <c r="J7" s="9"/>
    </row>
    <row r="8" spans="2:12" ht="15">
      <c r="B8" s="27" t="s">
        <v>23</v>
      </c>
      <c r="C8" s="26">
        <f>ноябрь!B23</f>
        <v>-27149.820000000003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2"/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9" t="s">
        <v>38</v>
      </c>
      <c r="B10" s="31" t="s">
        <v>9</v>
      </c>
      <c r="C10" s="32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5.5" customHeight="1">
      <c r="A11" s="30"/>
      <c r="B11" s="33"/>
      <c r="C11" s="3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24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31</v>
      </c>
      <c r="C13" s="3"/>
      <c r="D13" s="12"/>
      <c r="F13" s="12" t="s">
        <v>47</v>
      </c>
      <c r="G13" s="12"/>
      <c r="H13" s="12"/>
      <c r="I13" s="3"/>
      <c r="J13" s="3"/>
      <c r="K13" s="12"/>
      <c r="L13" s="8"/>
    </row>
    <row r="14" spans="1:12" ht="12.75">
      <c r="A14" s="2"/>
      <c r="B14" s="2" t="s">
        <v>32</v>
      </c>
      <c r="C14" s="3"/>
      <c r="D14" s="12"/>
      <c r="E14" s="12"/>
      <c r="F14" s="14" t="s">
        <v>21</v>
      </c>
      <c r="G14" s="14">
        <v>5575.46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4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4"/>
      <c r="H17" s="12"/>
      <c r="I17" s="3"/>
      <c r="J17" s="3"/>
      <c r="K17" s="14"/>
      <c r="L17" s="17"/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4"/>
      <c r="L19" s="17"/>
    </row>
    <row r="20" spans="1:12" ht="12.75">
      <c r="A20" s="2"/>
      <c r="B20" s="2"/>
      <c r="C20" s="3"/>
      <c r="D20" s="12"/>
      <c r="E20" s="12"/>
      <c r="F20" s="14"/>
      <c r="G20" s="13"/>
      <c r="H20" s="12"/>
      <c r="I20" s="3"/>
      <c r="J20" s="3"/>
      <c r="K20" s="14"/>
      <c r="L20" s="17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4"/>
      <c r="L22" s="17"/>
    </row>
    <row r="23" spans="3:12" ht="12.75">
      <c r="C23" s="9"/>
      <c r="H23" s="9"/>
      <c r="K23" s="19"/>
      <c r="L23" s="20"/>
    </row>
    <row r="24" spans="1:8" ht="15">
      <c r="A24" s="25" t="s">
        <v>22</v>
      </c>
      <c r="B24" s="26">
        <f>G14</f>
        <v>5575.46</v>
      </c>
      <c r="C24" s="9"/>
      <c r="H24" s="9"/>
    </row>
    <row r="25" spans="1:8" ht="15">
      <c r="A25" s="25" t="s">
        <v>23</v>
      </c>
      <c r="B25" s="26">
        <f>E7+C8-B24</f>
        <v>-32725.280000000002</v>
      </c>
      <c r="C25" s="9"/>
      <c r="H25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19" sqref="B19:L20"/>
    </sheetView>
  </sheetViews>
  <sheetFormatPr defaultColWidth="9.00390625" defaultRowHeight="12.75"/>
  <cols>
    <col min="1" max="1" width="14.125" style="0" customWidth="1"/>
    <col min="2" max="2" width="14.00390625" style="0" customWidth="1"/>
    <col min="3" max="3" width="16.125" style="0" customWidth="1"/>
    <col min="4" max="4" width="14.00390625" style="0" customWidth="1"/>
    <col min="5" max="5" width="16.375" style="0" customWidth="1"/>
    <col min="6" max="6" width="17.25390625" style="0" customWidth="1"/>
    <col min="7" max="7" width="18.125" style="0" customWidth="1"/>
    <col min="8" max="8" width="15.125" style="0" customWidth="1"/>
    <col min="10" max="10" width="10.625" style="0" customWidth="1"/>
    <col min="11" max="11" width="12.25390625" style="0" customWidth="1"/>
    <col min="12" max="12" width="15.75390625" style="0" customWidth="1"/>
  </cols>
  <sheetData>
    <row r="1" spans="1:12" ht="20.25" customHeight="1">
      <c r="A1" s="1"/>
      <c r="C1" s="11"/>
      <c r="D1" s="4"/>
      <c r="E1" s="4"/>
      <c r="F1" s="5">
        <v>41698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9375.42</v>
      </c>
      <c r="D5" s="12">
        <v>7093.09</v>
      </c>
      <c r="E5" s="3">
        <v>6249.07</v>
      </c>
      <c r="F5" s="12">
        <v>10219.44</v>
      </c>
      <c r="G5" s="4"/>
      <c r="H5" s="4" t="s">
        <v>34</v>
      </c>
      <c r="I5" s="11">
        <v>8718.2</v>
      </c>
      <c r="J5" s="9"/>
    </row>
    <row r="6" spans="2:10" ht="12.75">
      <c r="B6" s="2" t="s">
        <v>6</v>
      </c>
      <c r="C6" s="12">
        <v>150.83</v>
      </c>
      <c r="D6" s="3">
        <v>0</v>
      </c>
      <c r="E6" s="3">
        <v>19.12</v>
      </c>
      <c r="F6" s="12">
        <v>131.71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9526.25</v>
      </c>
      <c r="D7" s="12">
        <f>SUM(D5:D6)</f>
        <v>7093.09</v>
      </c>
      <c r="E7" s="3">
        <f>SUM(E5:E6)</f>
        <v>6268.19</v>
      </c>
      <c r="F7" s="12">
        <f>SUM(F5:F6)</f>
        <v>10351.15</v>
      </c>
      <c r="G7" s="4"/>
      <c r="H7" s="4"/>
      <c r="I7" s="11"/>
      <c r="J7" s="9"/>
    </row>
    <row r="8" spans="2:12" ht="15.75">
      <c r="B8" s="15" t="s">
        <v>23</v>
      </c>
      <c r="C8">
        <v>-29269.6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9" t="s">
        <v>38</v>
      </c>
      <c r="B10" s="31" t="s">
        <v>9</v>
      </c>
      <c r="C10" s="32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30"/>
      <c r="B11" s="33"/>
      <c r="C11" s="3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31</v>
      </c>
      <c r="C13" s="3"/>
      <c r="D13" s="12"/>
      <c r="E13" s="12" t="s">
        <v>37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32</v>
      </c>
      <c r="C14" s="3"/>
      <c r="D14" s="12"/>
      <c r="E14" s="12"/>
      <c r="F14" s="14" t="s">
        <v>21</v>
      </c>
      <c r="G14" s="14">
        <v>5255.93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2.75">
      <c r="A16" s="2" t="s">
        <v>39</v>
      </c>
      <c r="B16" s="2" t="s">
        <v>33</v>
      </c>
      <c r="C16" s="3"/>
      <c r="D16" s="12" t="s">
        <v>28</v>
      </c>
      <c r="E16" s="12"/>
      <c r="F16" s="14">
        <v>0.1</v>
      </c>
      <c r="G16" s="13">
        <v>87.27</v>
      </c>
      <c r="H16" s="12" t="s">
        <v>29</v>
      </c>
      <c r="I16" s="3" t="s">
        <v>25</v>
      </c>
      <c r="J16" s="3">
        <v>3</v>
      </c>
      <c r="K16" s="18">
        <v>12</v>
      </c>
      <c r="L16" s="21">
        <v>36</v>
      </c>
    </row>
    <row r="17" spans="1:12" ht="12.75">
      <c r="A17" s="2"/>
      <c r="B17" s="2"/>
      <c r="C17" s="3"/>
      <c r="D17" s="12" t="s">
        <v>28</v>
      </c>
      <c r="E17" s="12"/>
      <c r="F17" s="14"/>
      <c r="G17" s="13"/>
      <c r="H17" s="12"/>
      <c r="I17" s="3"/>
      <c r="J17" s="3"/>
      <c r="K17" s="14" t="s">
        <v>21</v>
      </c>
      <c r="L17" s="17">
        <v>36</v>
      </c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4"/>
      <c r="L18" s="17"/>
    </row>
    <row r="19" spans="1:12" ht="12.75">
      <c r="A19" s="2" t="s">
        <v>40</v>
      </c>
      <c r="B19" s="2" t="s">
        <v>33</v>
      </c>
      <c r="C19" s="3"/>
      <c r="D19" s="12" t="s">
        <v>28</v>
      </c>
      <c r="E19" s="12"/>
      <c r="F19" s="14">
        <v>0.2</v>
      </c>
      <c r="G19" s="13">
        <v>174.54</v>
      </c>
      <c r="H19" s="12" t="s">
        <v>35</v>
      </c>
      <c r="I19" s="3" t="s">
        <v>25</v>
      </c>
      <c r="J19" s="3">
        <v>1</v>
      </c>
      <c r="K19" s="18">
        <v>45</v>
      </c>
      <c r="L19" s="21">
        <v>45</v>
      </c>
    </row>
    <row r="20" spans="1:12" ht="12.75">
      <c r="A20" s="2"/>
      <c r="B20" s="2"/>
      <c r="C20" s="3"/>
      <c r="D20" s="12" t="s">
        <v>28</v>
      </c>
      <c r="E20" s="12"/>
      <c r="F20" s="14"/>
      <c r="G20" s="13"/>
      <c r="H20" s="12"/>
      <c r="I20" s="3"/>
      <c r="J20" s="3"/>
      <c r="K20" s="14" t="s">
        <v>21</v>
      </c>
      <c r="L20" s="17">
        <v>45</v>
      </c>
    </row>
    <row r="21" spans="1:12" ht="12.75">
      <c r="A21" s="2"/>
      <c r="B21" s="2"/>
      <c r="C21" s="3"/>
      <c r="D21" s="12"/>
      <c r="E21" s="12"/>
      <c r="F21" s="14"/>
      <c r="G21" s="14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2"/>
      <c r="G22" s="3"/>
      <c r="H22" s="12"/>
      <c r="I22" s="3"/>
      <c r="J22" s="3"/>
      <c r="K22" s="12"/>
      <c r="L22" s="8"/>
    </row>
    <row r="23" spans="1:12" ht="12.75">
      <c r="A23" s="2"/>
      <c r="B23" s="2"/>
      <c r="C23" s="12"/>
      <c r="D23" s="12"/>
      <c r="E23" s="12"/>
      <c r="F23" s="14"/>
      <c r="G23" s="13"/>
      <c r="H23" s="12"/>
      <c r="I23" s="3"/>
      <c r="J23" s="3"/>
      <c r="K23" s="12"/>
      <c r="L23" s="8"/>
    </row>
    <row r="24" spans="3:12" ht="12.75">
      <c r="C24" s="9"/>
      <c r="H24" s="9"/>
      <c r="K24" s="19"/>
      <c r="L24" s="20"/>
    </row>
    <row r="25" spans="1:8" ht="12.75">
      <c r="A25" t="s">
        <v>22</v>
      </c>
      <c r="B25" s="9">
        <v>5598.74</v>
      </c>
      <c r="C25" s="9"/>
      <c r="H25" s="9"/>
    </row>
    <row r="26" spans="1:8" ht="15.75">
      <c r="A26" s="15" t="s">
        <v>23</v>
      </c>
      <c r="B26">
        <v>-28600.15</v>
      </c>
      <c r="C26" s="9"/>
      <c r="H26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2.625" style="0" customWidth="1"/>
    <col min="2" max="2" width="15.375" style="0" customWidth="1"/>
    <col min="3" max="3" width="17.625" style="0" customWidth="1"/>
    <col min="4" max="4" width="12.375" style="0" customWidth="1"/>
    <col min="5" max="5" width="17.875" style="0" customWidth="1"/>
    <col min="6" max="6" width="18.75390625" style="0" customWidth="1"/>
    <col min="7" max="7" width="16.00390625" style="0" customWidth="1"/>
    <col min="8" max="8" width="15.125" style="0" customWidth="1"/>
    <col min="10" max="10" width="10.875" style="0" customWidth="1"/>
    <col min="11" max="11" width="10.7539062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41729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10219.44</v>
      </c>
      <c r="D5" s="12">
        <v>7093.09</v>
      </c>
      <c r="E5" s="3">
        <v>5667.9</v>
      </c>
      <c r="F5" s="12">
        <v>11644.63</v>
      </c>
      <c r="G5" s="4"/>
      <c r="H5" s="4" t="s">
        <v>34</v>
      </c>
      <c r="I5" s="11">
        <v>9513.89</v>
      </c>
      <c r="J5" s="9"/>
    </row>
    <row r="6" spans="2:10" ht="12.75">
      <c r="B6" s="2" t="s">
        <v>6</v>
      </c>
      <c r="C6" s="12">
        <v>131.71</v>
      </c>
      <c r="D6" s="3">
        <v>0</v>
      </c>
      <c r="E6" s="12">
        <v>17.3</v>
      </c>
      <c r="F6" s="12">
        <v>114.41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10351.15</v>
      </c>
      <c r="D7" s="12">
        <f>SUM(D5:D6)</f>
        <v>7093.09</v>
      </c>
      <c r="E7" s="3">
        <f>SUM(E5:E6)</f>
        <v>5685.2</v>
      </c>
      <c r="F7" s="12">
        <f>SUM(F5:F6)</f>
        <v>11759.039999999999</v>
      </c>
      <c r="G7" s="4"/>
      <c r="H7" s="4"/>
      <c r="I7" s="11"/>
      <c r="J7" s="9"/>
    </row>
    <row r="8" spans="2:12" ht="15.75">
      <c r="B8" s="15" t="s">
        <v>23</v>
      </c>
      <c r="C8">
        <v>-28600.15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9" t="s">
        <v>38</v>
      </c>
      <c r="B10" s="31" t="s">
        <v>9</v>
      </c>
      <c r="C10" s="32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30"/>
      <c r="B11" s="33"/>
      <c r="C11" s="3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31</v>
      </c>
      <c r="C13" s="3"/>
      <c r="D13" s="12"/>
      <c r="E13" s="12" t="s">
        <v>37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32</v>
      </c>
      <c r="C14" s="3"/>
      <c r="D14" s="12"/>
      <c r="E14" s="12"/>
      <c r="F14" s="14" t="s">
        <v>21</v>
      </c>
      <c r="G14" s="14">
        <v>5255.93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2.75">
      <c r="A16" s="2" t="s">
        <v>41</v>
      </c>
      <c r="B16" s="2" t="s">
        <v>42</v>
      </c>
      <c r="C16" s="3"/>
      <c r="D16" s="12" t="s">
        <v>26</v>
      </c>
      <c r="E16" s="12"/>
      <c r="F16" s="14">
        <v>0.3</v>
      </c>
      <c r="G16" s="13">
        <v>790.5</v>
      </c>
      <c r="H16" s="12" t="s">
        <v>30</v>
      </c>
      <c r="I16" s="3" t="s">
        <v>27</v>
      </c>
      <c r="J16" s="3">
        <v>0.3</v>
      </c>
      <c r="K16" s="12">
        <v>1166</v>
      </c>
      <c r="L16" s="8">
        <v>583</v>
      </c>
    </row>
    <row r="17" spans="1:12" ht="12.75">
      <c r="A17" s="2"/>
      <c r="B17" s="2"/>
      <c r="C17" s="12"/>
      <c r="D17" s="12" t="s">
        <v>26</v>
      </c>
      <c r="E17" s="12"/>
      <c r="F17" s="14"/>
      <c r="G17" s="13"/>
      <c r="H17" s="12"/>
      <c r="I17" s="3"/>
      <c r="J17" s="3"/>
      <c r="K17" s="14" t="s">
        <v>21</v>
      </c>
      <c r="L17" s="17">
        <v>583</v>
      </c>
    </row>
    <row r="18" spans="1:12" ht="12.75">
      <c r="A18" s="2"/>
      <c r="B18" s="2"/>
      <c r="C18" s="12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12"/>
      <c r="D19" s="12"/>
      <c r="E19" s="12"/>
      <c r="F19" s="14"/>
      <c r="G19" s="13"/>
      <c r="H19" s="12"/>
      <c r="I19" s="3"/>
      <c r="J19" s="3"/>
      <c r="K19" s="12"/>
      <c r="L19" s="8"/>
    </row>
    <row r="20" spans="1:12" ht="12.75">
      <c r="A20" s="2"/>
      <c r="B20" s="2"/>
      <c r="C20" s="12"/>
      <c r="D20" s="12"/>
      <c r="E20" s="12"/>
      <c r="F20" s="14"/>
      <c r="G20" s="13"/>
      <c r="H20" s="12"/>
      <c r="I20" s="3"/>
      <c r="J20" s="3"/>
      <c r="K20" s="12"/>
      <c r="L20" s="8"/>
    </row>
    <row r="21" spans="3:12" ht="12.75">
      <c r="C21" s="9"/>
      <c r="H21" s="9"/>
      <c r="K21" s="19"/>
      <c r="L21" s="20"/>
    </row>
    <row r="22" spans="1:8" ht="12.75">
      <c r="A22" t="s">
        <v>22</v>
      </c>
      <c r="B22">
        <v>6629.43</v>
      </c>
      <c r="C22" s="9"/>
      <c r="H22" s="9"/>
    </row>
    <row r="23" spans="1:8" ht="15.75">
      <c r="A23" s="15" t="s">
        <v>23</v>
      </c>
      <c r="B23">
        <v>-29544.38</v>
      </c>
      <c r="C23" s="9"/>
      <c r="H23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11.75390625" style="0" customWidth="1"/>
    <col min="2" max="2" width="16.00390625" style="0" customWidth="1"/>
    <col min="3" max="3" width="13.875" style="0" customWidth="1"/>
    <col min="4" max="4" width="10.75390625" style="0" customWidth="1"/>
    <col min="5" max="5" width="17.25390625" style="0" customWidth="1"/>
    <col min="6" max="6" width="17.875" style="0" customWidth="1"/>
    <col min="7" max="7" width="16.125" style="0" customWidth="1"/>
    <col min="8" max="8" width="15.125" style="0" customWidth="1"/>
    <col min="10" max="10" width="12.25390625" style="0" customWidth="1"/>
    <col min="11" max="11" width="10.75390625" style="0" customWidth="1"/>
    <col min="12" max="12" width="15.75390625" style="0" customWidth="1"/>
  </cols>
  <sheetData>
    <row r="1" spans="1:12" ht="20.25" customHeight="1">
      <c r="A1" s="1"/>
      <c r="C1" s="11"/>
      <c r="D1" s="4"/>
      <c r="E1" s="4"/>
      <c r="F1" s="5">
        <v>41759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11644.63</v>
      </c>
      <c r="D5" s="12">
        <v>7093.09</v>
      </c>
      <c r="E5" s="3">
        <v>6869.74</v>
      </c>
      <c r="F5" s="12">
        <v>11867.98</v>
      </c>
      <c r="G5" s="4"/>
      <c r="H5" s="4" t="s">
        <v>34</v>
      </c>
      <c r="I5" s="11">
        <v>10468.33</v>
      </c>
      <c r="J5" s="9"/>
    </row>
    <row r="6" spans="2:10" ht="12.75">
      <c r="B6" s="2" t="s">
        <v>6</v>
      </c>
      <c r="C6" s="12">
        <v>114.41</v>
      </c>
      <c r="D6" s="3">
        <v>0</v>
      </c>
      <c r="E6" s="3">
        <v>15.58</v>
      </c>
      <c r="F6" s="12">
        <v>98.83</v>
      </c>
      <c r="G6" s="4"/>
      <c r="H6" s="4" t="s">
        <v>44</v>
      </c>
      <c r="I6" s="11">
        <v>10000</v>
      </c>
      <c r="J6" s="9" t="s">
        <v>45</v>
      </c>
    </row>
    <row r="7" spans="2:10" ht="12.75">
      <c r="B7" s="2" t="s">
        <v>8</v>
      </c>
      <c r="C7" s="12">
        <f>SUM(C5:C6)</f>
        <v>11759.039999999999</v>
      </c>
      <c r="D7" s="12">
        <f>SUM(D5:D6)</f>
        <v>7093.09</v>
      </c>
      <c r="E7" s="3">
        <f>SUM(E5:E6)</f>
        <v>6885.32</v>
      </c>
      <c r="F7" s="12">
        <f>SUM(F5:F6)</f>
        <v>11966.81</v>
      </c>
      <c r="G7" s="4"/>
      <c r="H7" s="4" t="s">
        <v>46</v>
      </c>
      <c r="I7" s="11">
        <v>468.33</v>
      </c>
      <c r="J7" s="9"/>
    </row>
    <row r="8" spans="2:12" ht="15.75">
      <c r="B8" s="15" t="s">
        <v>23</v>
      </c>
      <c r="C8">
        <v>-29544.38</v>
      </c>
      <c r="D8" s="4"/>
      <c r="E8" s="4"/>
      <c r="F8" s="4"/>
      <c r="G8" s="4"/>
      <c r="H8" s="11" t="s">
        <v>36</v>
      </c>
      <c r="I8" s="4">
        <v>12635.72</v>
      </c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9" t="s">
        <v>38</v>
      </c>
      <c r="B10" s="31" t="s">
        <v>9</v>
      </c>
      <c r="C10" s="32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30"/>
      <c r="B11" s="33"/>
      <c r="C11" s="3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31</v>
      </c>
      <c r="C13" s="3"/>
      <c r="D13" s="12"/>
      <c r="E13" s="12" t="s">
        <v>37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32</v>
      </c>
      <c r="C14" s="3"/>
      <c r="D14" s="12"/>
      <c r="E14" s="12"/>
      <c r="F14" s="14" t="s">
        <v>21</v>
      </c>
      <c r="G14" s="14">
        <v>5255.93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2.75">
      <c r="A16" s="2" t="s">
        <v>43</v>
      </c>
      <c r="B16" s="2" t="s">
        <v>49</v>
      </c>
      <c r="C16" s="3"/>
      <c r="D16" s="12"/>
      <c r="E16" s="12"/>
      <c r="F16" s="14"/>
      <c r="G16" s="14"/>
      <c r="H16" s="12" t="s">
        <v>29</v>
      </c>
      <c r="I16" s="3" t="s">
        <v>25</v>
      </c>
      <c r="J16" s="3">
        <v>3</v>
      </c>
      <c r="K16" s="18">
        <v>12</v>
      </c>
      <c r="L16" s="21">
        <v>36</v>
      </c>
    </row>
    <row r="17" spans="1:12" ht="12.75">
      <c r="A17" s="2"/>
      <c r="B17" s="2"/>
      <c r="C17" s="3"/>
      <c r="D17" s="12"/>
      <c r="E17" s="12"/>
      <c r="F17" s="14"/>
      <c r="G17" s="14"/>
      <c r="H17" s="12"/>
      <c r="I17" s="3"/>
      <c r="J17" s="3"/>
      <c r="K17" s="14" t="s">
        <v>21</v>
      </c>
      <c r="L17" s="17">
        <v>36</v>
      </c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4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4"/>
      <c r="G20" s="14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4"/>
      <c r="G21" s="14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4"/>
      <c r="G23" s="13"/>
      <c r="H23" s="12"/>
      <c r="I23" s="3"/>
      <c r="J23" s="3"/>
      <c r="K23" s="12"/>
      <c r="L23" s="8"/>
    </row>
    <row r="24" spans="3:12" ht="12.75">
      <c r="C24" s="9"/>
      <c r="H24" s="9"/>
      <c r="K24" s="19"/>
      <c r="L24" s="20"/>
    </row>
    <row r="25" spans="1:8" ht="12.75">
      <c r="A25" t="s">
        <v>22</v>
      </c>
      <c r="B25">
        <v>5291.93</v>
      </c>
      <c r="C25" s="9"/>
      <c r="H25" s="9"/>
    </row>
    <row r="26" spans="1:8" ht="15.75">
      <c r="A26" s="15" t="s">
        <v>23</v>
      </c>
      <c r="B26">
        <v>-27950.99</v>
      </c>
      <c r="C26" s="9"/>
      <c r="H26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15.75390625" style="0" customWidth="1"/>
    <col min="2" max="2" width="14.25390625" style="0" customWidth="1"/>
    <col min="3" max="3" width="14.375" style="0" customWidth="1"/>
    <col min="4" max="4" width="13.375" style="0" customWidth="1"/>
    <col min="5" max="5" width="16.25390625" style="0" customWidth="1"/>
    <col min="6" max="6" width="17.875" style="0" customWidth="1"/>
    <col min="7" max="7" width="16.375" style="0" customWidth="1"/>
    <col min="8" max="8" width="14.875" style="0" customWidth="1"/>
    <col min="10" max="10" width="10.625" style="0" customWidth="1"/>
    <col min="11" max="11" width="11.875" style="0" customWidth="1"/>
    <col min="12" max="12" width="16.00390625" style="0" customWidth="1"/>
  </cols>
  <sheetData>
    <row r="1" spans="1:12" ht="20.25" customHeight="1">
      <c r="A1" s="1"/>
      <c r="C1" s="11"/>
      <c r="D1" s="4"/>
      <c r="E1" s="4"/>
      <c r="F1" s="5">
        <v>41790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11867.98</v>
      </c>
      <c r="D5" s="12">
        <v>7093.09</v>
      </c>
      <c r="E5" s="3">
        <v>6304.55</v>
      </c>
      <c r="F5" s="12">
        <v>12656.52</v>
      </c>
      <c r="G5" s="4"/>
      <c r="H5" s="4" t="s">
        <v>34</v>
      </c>
      <c r="I5" s="11">
        <v>1347.22</v>
      </c>
      <c r="J5" s="9"/>
    </row>
    <row r="6" spans="2:10" ht="12.75">
      <c r="B6" s="2" t="s">
        <v>6</v>
      </c>
      <c r="C6" s="12">
        <v>98.83</v>
      </c>
      <c r="D6" s="3">
        <v>0</v>
      </c>
      <c r="E6" s="3">
        <v>13.98</v>
      </c>
      <c r="F6" s="12">
        <v>84.85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11966.81</v>
      </c>
      <c r="D7" s="12">
        <f>SUM(D5:D6)</f>
        <v>7093.09</v>
      </c>
      <c r="E7" s="3">
        <f>SUM(E5:E6)</f>
        <v>6318.53</v>
      </c>
      <c r="F7" s="12">
        <f>SUM(F5:F6)</f>
        <v>12741.37</v>
      </c>
      <c r="G7" s="4"/>
      <c r="H7" s="4"/>
      <c r="I7" s="11"/>
      <c r="J7" s="9"/>
    </row>
    <row r="8" spans="2:12" ht="15.75">
      <c r="B8" s="15" t="s">
        <v>23</v>
      </c>
      <c r="C8">
        <v>-27950.99</v>
      </c>
      <c r="D8" s="4"/>
      <c r="E8" s="4"/>
      <c r="F8" s="4"/>
      <c r="G8" s="4"/>
      <c r="H8" s="11"/>
      <c r="I8" s="23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9" t="s">
        <v>38</v>
      </c>
      <c r="B10" s="31" t="s">
        <v>9</v>
      </c>
      <c r="C10" s="32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30"/>
      <c r="B11" s="33"/>
      <c r="C11" s="3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31</v>
      </c>
      <c r="C13" s="3"/>
      <c r="D13" s="12"/>
      <c r="E13" s="12" t="s">
        <v>37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32</v>
      </c>
      <c r="C14" s="3"/>
      <c r="D14" s="12"/>
      <c r="E14" s="12"/>
      <c r="F14" s="14" t="s">
        <v>21</v>
      </c>
      <c r="G14" s="14">
        <v>5255.93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3:12" ht="12.75">
      <c r="C19" s="9"/>
      <c r="H19" s="9"/>
      <c r="K19" s="19"/>
      <c r="L19" s="20"/>
    </row>
    <row r="20" spans="1:8" ht="12.75">
      <c r="A20" t="s">
        <v>22</v>
      </c>
      <c r="B20">
        <v>5255.93</v>
      </c>
      <c r="C20" s="9"/>
      <c r="H20" s="9"/>
    </row>
    <row r="21" spans="1:8" ht="15.75">
      <c r="A21" s="15" t="s">
        <v>23</v>
      </c>
      <c r="B21">
        <v>-26888.39</v>
      </c>
      <c r="C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43" sqref="C43"/>
    </sheetView>
  </sheetViews>
  <sheetFormatPr defaultColWidth="9.00390625" defaultRowHeight="12.75"/>
  <cols>
    <col min="1" max="1" width="12.75390625" style="0" customWidth="1"/>
    <col min="2" max="2" width="14.375" style="0" customWidth="1"/>
    <col min="3" max="3" width="16.125" style="0" customWidth="1"/>
    <col min="4" max="4" width="14.75390625" style="0" customWidth="1"/>
    <col min="5" max="5" width="16.625" style="0" customWidth="1"/>
    <col min="6" max="6" width="18.25390625" style="0" customWidth="1"/>
    <col min="7" max="7" width="16.375" style="0" customWidth="1"/>
    <col min="8" max="8" width="14.875" style="0" customWidth="1"/>
    <col min="10" max="10" width="11.25390625" style="0" customWidth="1"/>
    <col min="11" max="11" width="10.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41820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12656.52</v>
      </c>
      <c r="D5" s="12">
        <v>7093.09</v>
      </c>
      <c r="E5" s="3">
        <v>6323.58</v>
      </c>
      <c r="F5" s="12">
        <v>13426.03</v>
      </c>
      <c r="G5" s="4"/>
      <c r="H5" s="4" t="s">
        <v>34</v>
      </c>
      <c r="I5" s="11">
        <v>2228.03</v>
      </c>
      <c r="J5" s="9"/>
    </row>
    <row r="6" spans="2:10" ht="12.75">
      <c r="B6" s="2" t="s">
        <v>6</v>
      </c>
      <c r="C6" s="12">
        <v>84.85</v>
      </c>
      <c r="D6" s="3">
        <v>0</v>
      </c>
      <c r="E6" s="3">
        <v>12.5</v>
      </c>
      <c r="F6" s="12">
        <v>72.35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12741.37</v>
      </c>
      <c r="D7" s="12">
        <f>SUM(D5:D6)</f>
        <v>7093.09</v>
      </c>
      <c r="E7" s="3">
        <f>SUM(E5:E6)</f>
        <v>6336.08</v>
      </c>
      <c r="F7" s="12">
        <f>SUM(F5:F6)</f>
        <v>13498.380000000001</v>
      </c>
      <c r="G7" s="4"/>
      <c r="H7" s="4"/>
      <c r="I7" s="11"/>
      <c r="J7" s="9"/>
    </row>
    <row r="8" spans="2:12" ht="15.75">
      <c r="B8" s="15" t="s">
        <v>23</v>
      </c>
      <c r="C8">
        <v>-26888.39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9" t="s">
        <v>38</v>
      </c>
      <c r="B10" s="31" t="s">
        <v>9</v>
      </c>
      <c r="C10" s="32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30"/>
      <c r="B11" s="33"/>
      <c r="C11" s="3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31</v>
      </c>
      <c r="C13" s="3"/>
      <c r="D13" s="12"/>
      <c r="E13" s="12" t="s">
        <v>37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32</v>
      </c>
      <c r="C14" s="3"/>
      <c r="D14" s="12"/>
      <c r="E14" s="12"/>
      <c r="F14" s="14" t="s">
        <v>21</v>
      </c>
      <c r="G14" s="14">
        <v>5255.93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2"/>
      <c r="G17" s="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2"/>
      <c r="L19" s="8"/>
    </row>
    <row r="20" spans="1:12" ht="12.75">
      <c r="A20" s="2"/>
      <c r="B20" s="2"/>
      <c r="C20" s="12"/>
      <c r="D20" s="12"/>
      <c r="E20" s="12"/>
      <c r="F20" s="14"/>
      <c r="G20" s="13"/>
      <c r="H20" s="12"/>
      <c r="I20" s="3"/>
      <c r="J20" s="3"/>
      <c r="K20" s="12"/>
      <c r="L20" s="8"/>
    </row>
    <row r="21" spans="3:12" ht="12.75">
      <c r="C21" s="9"/>
      <c r="H21" s="9"/>
      <c r="K21" s="19"/>
      <c r="L21" s="20"/>
    </row>
    <row r="22" spans="1:8" ht="12.75">
      <c r="A22" t="s">
        <v>22</v>
      </c>
      <c r="B22">
        <v>5255.93</v>
      </c>
      <c r="C22" s="9"/>
      <c r="H22" s="9"/>
    </row>
    <row r="23" spans="1:8" ht="15.75">
      <c r="A23" s="15" t="s">
        <v>23</v>
      </c>
      <c r="B23">
        <v>-25808.24</v>
      </c>
      <c r="C23" s="9"/>
      <c r="H23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2" width="13.625" style="0" customWidth="1"/>
    <col min="3" max="3" width="16.125" style="0" customWidth="1"/>
    <col min="4" max="4" width="14.625" style="0" customWidth="1"/>
    <col min="5" max="5" width="19.375" style="0" customWidth="1"/>
    <col min="6" max="6" width="18.75390625" style="0" customWidth="1"/>
    <col min="7" max="7" width="18.125" style="0" customWidth="1"/>
    <col min="8" max="8" width="15.25390625" style="0" customWidth="1"/>
    <col min="10" max="10" width="11.75390625" style="0" customWidth="1"/>
    <col min="11" max="11" width="10.875" style="0" customWidth="1"/>
    <col min="12" max="12" width="15.125" style="0" customWidth="1"/>
  </cols>
  <sheetData>
    <row r="1" spans="1:12" ht="20.25" customHeight="1">
      <c r="A1" s="1"/>
      <c r="C1" s="11"/>
      <c r="D1" s="4"/>
      <c r="E1" s="4"/>
      <c r="F1" s="5">
        <v>41851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13426.03</v>
      </c>
      <c r="D5" s="12">
        <v>7519.54</v>
      </c>
      <c r="E5" s="3">
        <v>5403.99</v>
      </c>
      <c r="F5" s="12">
        <v>15541.58</v>
      </c>
      <c r="G5" s="4"/>
      <c r="H5" s="4" t="s">
        <v>34</v>
      </c>
      <c r="I5" s="11">
        <v>2970.27</v>
      </c>
      <c r="J5" s="9"/>
    </row>
    <row r="6" spans="2:10" ht="12.75">
      <c r="B6" s="2" t="s">
        <v>6</v>
      </c>
      <c r="C6" s="12">
        <v>72.35</v>
      </c>
      <c r="D6" s="3">
        <v>0</v>
      </c>
      <c r="E6" s="3">
        <v>11.13</v>
      </c>
      <c r="F6" s="12">
        <v>61.22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13498.380000000001</v>
      </c>
      <c r="D7" s="12">
        <f>SUM(D5:D6)</f>
        <v>7519.54</v>
      </c>
      <c r="E7" s="3">
        <f>SUM(E5:E6)</f>
        <v>5415.12</v>
      </c>
      <c r="F7" s="12">
        <f>SUM(F5:F6)</f>
        <v>15602.8</v>
      </c>
      <c r="G7" s="4"/>
      <c r="H7" s="4"/>
      <c r="I7" s="11"/>
      <c r="J7" s="9"/>
    </row>
    <row r="8" spans="2:12" ht="15.75">
      <c r="B8" s="15" t="s">
        <v>23</v>
      </c>
      <c r="C8">
        <v>-25808.24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9" t="s">
        <v>38</v>
      </c>
      <c r="B10" s="31" t="s">
        <v>9</v>
      </c>
      <c r="C10" s="32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30"/>
      <c r="B11" s="33"/>
      <c r="C11" s="3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31</v>
      </c>
      <c r="C13" s="3"/>
      <c r="D13" s="12"/>
      <c r="E13" s="12" t="s">
        <v>47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32</v>
      </c>
      <c r="C14" s="3"/>
      <c r="D14" s="12"/>
      <c r="E14" s="12"/>
      <c r="F14" s="14" t="s">
        <v>21</v>
      </c>
      <c r="G14" s="14">
        <v>5575.46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4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4"/>
      <c r="H17" s="12"/>
      <c r="I17" s="3"/>
      <c r="J17" s="3"/>
      <c r="K17" s="12"/>
      <c r="L17" s="8"/>
    </row>
    <row r="18" spans="1:12" ht="12.75">
      <c r="A18" s="2"/>
      <c r="B18" s="2"/>
      <c r="C18" s="12"/>
      <c r="D18" s="12"/>
      <c r="E18" s="12"/>
      <c r="F18" s="14"/>
      <c r="G18" s="13"/>
      <c r="H18" s="12"/>
      <c r="I18" s="3"/>
      <c r="J18" s="3"/>
      <c r="K18" s="12"/>
      <c r="L18" s="8"/>
    </row>
    <row r="19" spans="3:12" ht="12.75">
      <c r="C19" s="9"/>
      <c r="H19" s="9"/>
      <c r="K19" s="19"/>
      <c r="L19" s="20"/>
    </row>
    <row r="20" spans="1:8" ht="12.75">
      <c r="A20" t="s">
        <v>22</v>
      </c>
      <c r="B20">
        <v>5575.46</v>
      </c>
      <c r="C20" s="9"/>
      <c r="H20" s="9"/>
    </row>
    <row r="21" spans="1:8" ht="15.75">
      <c r="A21" s="15" t="s">
        <v>23</v>
      </c>
      <c r="B21">
        <v>-25968.58</v>
      </c>
      <c r="C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3.125" style="0" customWidth="1"/>
    <col min="2" max="2" width="16.375" style="0" customWidth="1"/>
    <col min="3" max="3" width="15.625" style="0" customWidth="1"/>
    <col min="4" max="4" width="16.00390625" style="0" customWidth="1"/>
    <col min="5" max="5" width="17.125" style="0" customWidth="1"/>
    <col min="6" max="6" width="17.75390625" style="0" customWidth="1"/>
    <col min="7" max="7" width="16.125" style="0" customWidth="1"/>
    <col min="8" max="8" width="16.375" style="0" customWidth="1"/>
    <col min="10" max="10" width="11.375" style="0" customWidth="1"/>
    <col min="11" max="11" width="11.25390625" style="0" customWidth="1"/>
    <col min="12" max="12" width="14.00390625" style="0" customWidth="1"/>
  </cols>
  <sheetData>
    <row r="1" spans="1:12" ht="20.25" customHeight="1">
      <c r="A1" s="1"/>
      <c r="C1" s="11"/>
      <c r="D1" s="4"/>
      <c r="E1" s="4"/>
      <c r="F1" s="5">
        <v>41882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15541.58</v>
      </c>
      <c r="D5" s="12">
        <v>7519.54</v>
      </c>
      <c r="E5" s="3">
        <v>8105.17</v>
      </c>
      <c r="F5" s="12">
        <v>14955.95</v>
      </c>
      <c r="G5" s="4"/>
      <c r="H5" s="4" t="s">
        <v>34</v>
      </c>
      <c r="I5" s="11">
        <v>4035.32</v>
      </c>
      <c r="J5" s="9"/>
    </row>
    <row r="6" spans="2:10" ht="12.75">
      <c r="B6" s="2" t="s">
        <v>6</v>
      </c>
      <c r="C6" s="12">
        <v>61.22</v>
      </c>
      <c r="D6" s="3">
        <v>0</v>
      </c>
      <c r="E6" s="3">
        <v>5.42</v>
      </c>
      <c r="F6" s="12">
        <v>55.8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15602.8</v>
      </c>
      <c r="D7" s="12">
        <f>SUM(D5:D6)</f>
        <v>7519.54</v>
      </c>
      <c r="E7" s="3">
        <f>SUM(E5:E6)</f>
        <v>8110.59</v>
      </c>
      <c r="F7" s="12">
        <f>SUM(F5:F6)</f>
        <v>15011.75</v>
      </c>
      <c r="G7" s="4"/>
      <c r="H7" s="4"/>
      <c r="I7" s="11"/>
      <c r="J7" s="9"/>
    </row>
    <row r="8" spans="2:12" ht="15.75">
      <c r="B8" s="15" t="s">
        <v>23</v>
      </c>
      <c r="C8">
        <v>-25968.58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9" t="s">
        <v>38</v>
      </c>
      <c r="B10" s="31" t="s">
        <v>9</v>
      </c>
      <c r="C10" s="32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30"/>
      <c r="B11" s="33"/>
      <c r="C11" s="3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31</v>
      </c>
      <c r="C13" s="3"/>
      <c r="D13" s="12"/>
      <c r="E13" s="12" t="s">
        <v>47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32</v>
      </c>
      <c r="C14" s="3"/>
      <c r="D14" s="12"/>
      <c r="E14" s="12"/>
      <c r="F14" s="14" t="s">
        <v>21</v>
      </c>
      <c r="G14" s="14">
        <v>5575.46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2.75">
      <c r="A16" s="2" t="s">
        <v>48</v>
      </c>
      <c r="B16" s="2" t="s">
        <v>33</v>
      </c>
      <c r="C16" s="3"/>
      <c r="D16" s="12" t="s">
        <v>28</v>
      </c>
      <c r="E16" s="12"/>
      <c r="F16" s="14">
        <v>0.2</v>
      </c>
      <c r="G16" s="13">
        <v>353</v>
      </c>
      <c r="H16" s="12" t="s">
        <v>50</v>
      </c>
      <c r="I16" s="3" t="s">
        <v>25</v>
      </c>
      <c r="J16" s="3">
        <v>1</v>
      </c>
      <c r="K16" s="18">
        <v>151</v>
      </c>
      <c r="L16" s="21">
        <v>151</v>
      </c>
    </row>
    <row r="17" spans="1:12" ht="12.75">
      <c r="A17" s="2"/>
      <c r="B17" s="2"/>
      <c r="C17" s="3"/>
      <c r="D17" s="12" t="s">
        <v>28</v>
      </c>
      <c r="E17" s="12"/>
      <c r="F17" s="14"/>
      <c r="G17" s="13"/>
      <c r="H17" s="12"/>
      <c r="I17" s="3"/>
      <c r="J17" s="3"/>
      <c r="K17" s="14" t="s">
        <v>21</v>
      </c>
      <c r="L17" s="17">
        <v>151</v>
      </c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4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4"/>
      <c r="G20" s="14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2"/>
      <c r="L22" s="8"/>
    </row>
    <row r="23" spans="1:12" ht="12.75">
      <c r="A23" s="2"/>
      <c r="B23" s="2"/>
      <c r="C23" s="12"/>
      <c r="D23" s="12"/>
      <c r="E23" s="12"/>
      <c r="F23" s="14"/>
      <c r="G23" s="13"/>
      <c r="H23" s="12"/>
      <c r="I23" s="3"/>
      <c r="J23" s="3"/>
      <c r="K23" s="12"/>
      <c r="L23" s="8"/>
    </row>
    <row r="24" spans="3:12" ht="12.75">
      <c r="C24" s="9"/>
      <c r="H24" s="9"/>
      <c r="K24" s="19"/>
      <c r="L24" s="20"/>
    </row>
    <row r="25" spans="1:8" ht="12.75">
      <c r="A25" t="s">
        <v>22</v>
      </c>
      <c r="B25">
        <v>6079.46</v>
      </c>
      <c r="C25" s="9"/>
      <c r="H25" s="9"/>
    </row>
    <row r="26" spans="1:8" ht="15.75">
      <c r="A26" s="15" t="s">
        <v>23</v>
      </c>
      <c r="B26">
        <v>-23937.45</v>
      </c>
      <c r="C26" s="9"/>
      <c r="H26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14.00390625" style="0" customWidth="1"/>
    <col min="2" max="2" width="15.875" style="0" customWidth="1"/>
    <col min="3" max="3" width="14.875" style="0" customWidth="1"/>
    <col min="4" max="4" width="12.25390625" style="0" customWidth="1"/>
    <col min="5" max="5" width="15.375" style="0" customWidth="1"/>
    <col min="6" max="6" width="18.00390625" style="0" customWidth="1"/>
    <col min="7" max="7" width="15.375" style="0" customWidth="1"/>
    <col min="8" max="8" width="16.00390625" style="0" customWidth="1"/>
    <col min="9" max="9" width="8.375" style="0" customWidth="1"/>
    <col min="10" max="10" width="10.125" style="0" customWidth="1"/>
    <col min="11" max="11" width="9.375" style="0" customWidth="1"/>
    <col min="12" max="12" width="13.625" style="0" customWidth="1"/>
  </cols>
  <sheetData>
    <row r="1" spans="1:12" ht="20.25" customHeight="1">
      <c r="A1" s="1"/>
      <c r="C1" s="11"/>
      <c r="D1" s="4"/>
      <c r="E1" s="4"/>
      <c r="F1" s="5">
        <v>41912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август!F5</f>
        <v>14955.95</v>
      </c>
      <c r="D5" s="12">
        <v>7519.54</v>
      </c>
      <c r="E5" s="3">
        <v>5477.82</v>
      </c>
      <c r="F5" s="12">
        <v>16997.67</v>
      </c>
      <c r="G5" s="4"/>
      <c r="H5" s="4" t="s">
        <v>34</v>
      </c>
      <c r="I5" s="11">
        <f>август!I5+727.47</f>
        <v>4762.79</v>
      </c>
      <c r="J5" s="9"/>
    </row>
    <row r="6" spans="2:10" ht="12.75">
      <c r="B6" s="2" t="s">
        <v>6</v>
      </c>
      <c r="C6" s="12">
        <f>август!F6</f>
        <v>55.8</v>
      </c>
      <c r="D6" s="3">
        <v>0</v>
      </c>
      <c r="E6" s="3">
        <v>9.57</v>
      </c>
      <c r="F6" s="12">
        <v>46.23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15011.75</v>
      </c>
      <c r="D7" s="12">
        <f>SUM(D5:D6)</f>
        <v>7519.54</v>
      </c>
      <c r="E7" s="3">
        <f>SUM(E5:E6)</f>
        <v>5487.389999999999</v>
      </c>
      <c r="F7" s="12">
        <f>SUM(F5:F6)</f>
        <v>17043.899999999998</v>
      </c>
      <c r="G7" s="4"/>
      <c r="H7" s="4"/>
      <c r="I7" s="11"/>
      <c r="J7" s="9"/>
    </row>
    <row r="8" spans="2:12" ht="15">
      <c r="B8" s="27" t="s">
        <v>23</v>
      </c>
      <c r="C8" s="25">
        <f>август!B26</f>
        <v>-23937.45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2"/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9" t="s">
        <v>38</v>
      </c>
      <c r="B10" s="31" t="s">
        <v>9</v>
      </c>
      <c r="C10" s="32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5.5" customHeight="1">
      <c r="A11" s="30"/>
      <c r="B11" s="33"/>
      <c r="C11" s="3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24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31</v>
      </c>
      <c r="C13" s="3"/>
      <c r="D13" s="12"/>
      <c r="F13" s="12" t="s">
        <v>47</v>
      </c>
      <c r="G13" s="12"/>
      <c r="H13" s="12"/>
      <c r="I13" s="3"/>
      <c r="J13" s="3"/>
      <c r="K13" s="12"/>
      <c r="L13" s="8"/>
    </row>
    <row r="14" spans="1:12" ht="12.75">
      <c r="A14" s="2"/>
      <c r="B14" s="2" t="s">
        <v>32</v>
      </c>
      <c r="C14" s="3"/>
      <c r="D14" s="12"/>
      <c r="E14" s="12"/>
      <c r="F14" s="14" t="s">
        <v>21</v>
      </c>
      <c r="G14" s="14">
        <v>5575.46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4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4"/>
      <c r="H17" s="12"/>
      <c r="I17" s="3"/>
      <c r="J17" s="3"/>
      <c r="K17" s="14"/>
      <c r="L17" s="17"/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4"/>
      <c r="L19" s="17"/>
    </row>
    <row r="20" spans="1:12" ht="12.75">
      <c r="A20" s="2"/>
      <c r="B20" s="2"/>
      <c r="C20" s="3"/>
      <c r="D20" s="12"/>
      <c r="E20" s="12"/>
      <c r="F20" s="14"/>
      <c r="G20" s="13"/>
      <c r="H20" s="12"/>
      <c r="I20" s="3"/>
      <c r="J20" s="3"/>
      <c r="K20" s="14"/>
      <c r="L20" s="17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4"/>
      <c r="L22" s="17"/>
    </row>
    <row r="23" spans="3:12" ht="12.75">
      <c r="C23" s="9"/>
      <c r="H23" s="9"/>
      <c r="K23" s="19"/>
      <c r="L23" s="20"/>
    </row>
    <row r="24" spans="1:8" ht="15">
      <c r="A24" s="25" t="s">
        <v>22</v>
      </c>
      <c r="B24" s="26">
        <f>G14</f>
        <v>5575.46</v>
      </c>
      <c r="C24" s="9"/>
      <c r="H24" s="9"/>
    </row>
    <row r="25" spans="1:8" ht="15">
      <c r="A25" s="25" t="s">
        <v>23</v>
      </c>
      <c r="B25" s="26">
        <f>E7+C8-B24</f>
        <v>-24025.52</v>
      </c>
      <c r="C25" s="9"/>
      <c r="H25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2014-11-26T04:42:08Z</cp:lastPrinted>
  <dcterms:created xsi:type="dcterms:W3CDTF">2008-11-05T05:36:25Z</dcterms:created>
  <dcterms:modified xsi:type="dcterms:W3CDTF">2014-12-03T10:35:29Z</dcterms:modified>
  <cp:category/>
  <cp:version/>
  <cp:contentType/>
  <cp:contentStatus/>
</cp:coreProperties>
</file>