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<sst xmlns="http://schemas.openxmlformats.org/spreadsheetml/2006/main" count="460" uniqueCount="71">
  <si>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</si>
  <si>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</si>
  <si>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</si>
  <si>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</si>
  <si>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</si>
  <si>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</si>
  <si>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</si>
  <si>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</si>
  <si>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</si>
  <si>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</si>
  <si>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</si>
  <si>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</si>
  <si>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</si>
  <si>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</si>
  <si>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</si>
  <si>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</si>
  <si>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</si>
  <si>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</si>
  <si>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</si>
  <si>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</si>
  <si>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</si>
  <si>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</si>
  <si>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</si>
  <si>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</si>
  <si>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Р.Люксембург 30</t>
  </si>
  <si>
    <t>1ч</t>
  </si>
  <si>
    <t>сл.сант</t>
  </si>
  <si>
    <t>содержание и обслуживание</t>
  </si>
  <si>
    <t>общего имущества</t>
  </si>
  <si>
    <t>стояке</t>
  </si>
  <si>
    <t>кап.ремонт</t>
  </si>
  <si>
    <t>ремонтные работы на канализ.</t>
  </si>
  <si>
    <t>эл.слес</t>
  </si>
  <si>
    <t>639,0*8.06</t>
  </si>
  <si>
    <t>частичнй ремонт светильников</t>
  </si>
  <si>
    <t>ЛОМ 60ВТ</t>
  </si>
  <si>
    <t>шт</t>
  </si>
  <si>
    <t xml:space="preserve">дата 2014г </t>
  </si>
  <si>
    <t>18,02,14</t>
  </si>
  <si>
    <t>16,04,14</t>
  </si>
  <si>
    <t>20,05,14</t>
  </si>
  <si>
    <t>16,06,14</t>
  </si>
  <si>
    <t>замена автомата</t>
  </si>
  <si>
    <t>автомат 40А</t>
  </si>
  <si>
    <t>639,0*8,55</t>
  </si>
  <si>
    <t>22,07,14</t>
  </si>
  <si>
    <t>28,08,14</t>
  </si>
  <si>
    <t>замена стояков отопления</t>
  </si>
  <si>
    <t>сварщик</t>
  </si>
  <si>
    <t>6ч</t>
  </si>
  <si>
    <t>труба 0 20</t>
  </si>
  <si>
    <t>м/п</t>
  </si>
  <si>
    <t>ацетилен</t>
  </si>
  <si>
    <t>м3</t>
  </si>
  <si>
    <t>кислород</t>
  </si>
  <si>
    <t>29,08,14</t>
  </si>
  <si>
    <t>замена участка плети отопления</t>
  </si>
  <si>
    <t>7ч</t>
  </si>
  <si>
    <t>труба 0 25</t>
  </si>
  <si>
    <t>кран шаровый 0 15</t>
  </si>
  <si>
    <t>реьба 0 15</t>
  </si>
  <si>
    <t>ремонт кровли</t>
  </si>
  <si>
    <t>плотник</t>
  </si>
  <si>
    <t>2ч</t>
  </si>
  <si>
    <t>шиферные гвозди</t>
  </si>
  <si>
    <t>развоздушивание системы отопления</t>
  </si>
  <si>
    <t>сл.сантех</t>
  </si>
  <si>
    <t>1 час</t>
  </si>
  <si>
    <t>смета</t>
  </si>
  <si>
    <t>замена вентилей на плети отопления- чердак</t>
  </si>
  <si>
    <t>сантехник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</si>
</sst>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</numFmts>
  <fonts count="41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2.00390625" style="0" customWidth="1"/>
    <col min="2" max="2" width="15.375" style="0" customWidth="1"/>
    <col min="3" max="3" width="15.00390625" style="0" customWidth="1"/>
    <col min="4" max="4" width="12.625" style="0" customWidth="1"/>
    <col min="5" max="5" width="16.875" style="0" customWidth="1"/>
    <col min="6" max="6" width="18.00390625" style="0" customWidth="1"/>
    <col min="7" max="7" width="17.125" style="0" customWidth="1"/>
    <col min="8" max="8" width="15.625" style="0" customWidth="1"/>
    <col min="11" max="11" width="10.25390625" style="0" customWidth="1"/>
    <col min="12" max="12" width="15.75390625" style="0" customWidth="1"/>
  </cols>
  <sheetData>
    <row r="1" spans="1:12" ht="20.25">
      <c r="A1" s="1"/>
      <c r="C1" s="11"/>
      <c r="D1" s="4"/>
      <c r="E1" s="4"/>
      <c r="F1" s="5">
        <v>41670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31380.95</v>
      </c>
      <c r="D5" s="12">
        <v>8803.23</v>
      </c>
      <c r="E5" s="3">
        <v>7372.02</v>
      </c>
      <c r="F5" s="12">
        <v>32812.16</v>
      </c>
      <c r="G5" s="4"/>
      <c r="H5" s="4" t="s">
        <v>30</v>
      </c>
      <c r="I5" s="11">
        <v>5495.06</v>
      </c>
      <c r="J5" s="9"/>
    </row>
    <row r="6" spans="2:10" ht="12.75">
      <c r="B6" s="2" t="s">
        <v>6</v>
      </c>
      <c r="C6" s="12">
        <v>9874.9</v>
      </c>
      <c r="D6" s="3">
        <v>0</v>
      </c>
      <c r="E6" s="3">
        <v>0.32</v>
      </c>
      <c r="F6" s="12">
        <v>9874.58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41255.85</v>
      </c>
      <c r="D7" s="12">
        <f>SUM(D5:D6)</f>
        <v>8803.23</v>
      </c>
      <c r="E7" s="3">
        <f>SUM(E5:E6)</f>
        <v>7372.34</v>
      </c>
      <c r="F7" s="12">
        <f>SUM(F5:F6)</f>
        <v>42686.740000000005</v>
      </c>
      <c r="G7" s="4"/>
      <c r="H7" s="4"/>
      <c r="I7" s="11"/>
      <c r="J7" s="9"/>
    </row>
    <row r="8" spans="2:12" ht="15.75">
      <c r="B8" s="16" t="s">
        <v>23</v>
      </c>
      <c r="C8">
        <v>-34723.28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37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27</v>
      </c>
      <c r="C13" s="3"/>
      <c r="D13" s="12"/>
      <c r="E13" s="12" t="s">
        <v>33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28</v>
      </c>
      <c r="C14" s="3"/>
      <c r="D14" s="12"/>
      <c r="E14" s="12"/>
      <c r="F14" s="15" t="s">
        <v>21</v>
      </c>
      <c r="G14" s="13">
        <v>5150.34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3:8" ht="12.75">
      <c r="C19" s="9"/>
      <c r="H19" s="9"/>
    </row>
    <row r="20" spans="1:8" ht="12.75">
      <c r="A20" t="s">
        <v>22</v>
      </c>
      <c r="B20">
        <v>5150.34</v>
      </c>
      <c r="C20" s="9"/>
      <c r="H20" s="9"/>
    </row>
    <row r="21" spans="1:8" ht="15.75">
      <c r="A21" s="16" t="s">
        <v>23</v>
      </c>
      <c r="B21">
        <v>-32501.28</v>
      </c>
      <c r="C21" s="9"/>
      <c r="H21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27" sqref="F27"/>
    </sheetView>
  </sheetViews>
  <sheetFormatPr defaultColWidth="9.00390625" defaultRowHeight="12.75"/>
  <cols>
    <col min="1" max="1" width="13.125" style="0" customWidth="1"/>
    <col min="2" max="2" width="12.25390625" style="0" customWidth="1"/>
    <col min="3" max="3" width="14.125" style="0" customWidth="1"/>
    <col min="4" max="4" width="12.125" style="0" customWidth="1"/>
    <col min="5" max="5" width="15.75390625" style="0" customWidth="1"/>
    <col min="6" max="6" width="16.875" style="0" customWidth="1"/>
    <col min="7" max="7" width="15.625" style="0" customWidth="1"/>
    <col min="8" max="8" width="15.375" style="0" customWidth="1"/>
    <col min="9" max="9" width="8.625" style="0" customWidth="1"/>
    <col min="10" max="10" width="10.375" style="0" customWidth="1"/>
    <col min="11" max="11" width="9.25390625" style="0" customWidth="1"/>
    <col min="12" max="12" width="12.875" style="0" customWidth="1"/>
  </cols>
  <sheetData>
    <row r="1" spans="1:12" ht="20.25">
      <c r="A1" s="1"/>
      <c r="C1" s="11"/>
      <c r="D1" s="4"/>
      <c r="E1" s="4"/>
      <c r="F1" s="5">
        <v>41942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сентябрь!F5</f>
        <v>50027.14</v>
      </c>
      <c r="D5" s="12">
        <v>9569.92</v>
      </c>
      <c r="E5" s="3">
        <v>5982.15</v>
      </c>
      <c r="F5" s="12">
        <v>53614.91</v>
      </c>
      <c r="G5" s="4"/>
      <c r="H5" s="4" t="s">
        <v>30</v>
      </c>
      <c r="I5" s="11">
        <f>сентябрь!I5+547.17</f>
        <v>11280.13</v>
      </c>
      <c r="J5" s="9"/>
    </row>
    <row r="6" spans="2:10" ht="12.75">
      <c r="B6" s="2" t="s">
        <v>6</v>
      </c>
      <c r="C6" s="12">
        <f>сентябрь!F6</f>
        <v>9735.11</v>
      </c>
      <c r="D6" s="3">
        <v>0</v>
      </c>
      <c r="E6" s="3">
        <v>6.62</v>
      </c>
      <c r="F6" s="12">
        <v>9728.49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59762.25</v>
      </c>
      <c r="D7" s="12">
        <f>SUM(D5:D6)</f>
        <v>9569.92</v>
      </c>
      <c r="E7" s="3">
        <f>SUM(E5:E6)</f>
        <v>5988.7699999999995</v>
      </c>
      <c r="F7" s="12">
        <f>SUM(F5:F6)</f>
        <v>63343.4</v>
      </c>
      <c r="G7" s="4"/>
      <c r="H7" s="4"/>
      <c r="I7" s="11"/>
      <c r="J7" s="9"/>
    </row>
    <row r="8" spans="2:12" ht="15">
      <c r="B8" s="21" t="s">
        <v>23</v>
      </c>
      <c r="C8" s="22">
        <f>сентябрь!B25</f>
        <v>-36752.85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37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27" customHeight="1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2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27</v>
      </c>
      <c r="C13" s="3"/>
      <c r="D13" s="12"/>
      <c r="F13" s="12" t="s">
        <v>44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28</v>
      </c>
      <c r="C14" s="3"/>
      <c r="D14" s="12"/>
      <c r="E14" s="12"/>
      <c r="F14" s="15" t="s">
        <v>21</v>
      </c>
      <c r="G14" s="13">
        <v>5463.45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25.5" customHeight="1">
      <c r="A16" s="23">
        <v>41934</v>
      </c>
      <c r="B16" s="33" t="s">
        <v>65</v>
      </c>
      <c r="C16" s="34"/>
      <c r="D16" s="12" t="s">
        <v>66</v>
      </c>
      <c r="E16" s="12"/>
      <c r="F16" s="15" t="s">
        <v>67</v>
      </c>
      <c r="G16" s="13">
        <v>579.5</v>
      </c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12"/>
      <c r="I17" s="3"/>
      <c r="J17" s="3"/>
      <c r="K17" s="15"/>
      <c r="L17" s="14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3:8" ht="12.75">
      <c r="C23" s="9"/>
      <c r="H23" s="9"/>
    </row>
    <row r="24" spans="1:8" ht="15">
      <c r="A24" s="22" t="s">
        <v>22</v>
      </c>
      <c r="B24" s="22">
        <f>G14+G16</f>
        <v>6042.95</v>
      </c>
      <c r="C24" s="9"/>
      <c r="H24" s="9"/>
    </row>
    <row r="25" spans="1:8" ht="15">
      <c r="A25" s="22" t="s">
        <v>23</v>
      </c>
      <c r="B25" s="22">
        <f>E7+C8-B24</f>
        <v>-36807.03</v>
      </c>
      <c r="C25" s="9"/>
      <c r="H25" s="9"/>
    </row>
  </sheetData>
  <sheetProtection/>
  <mergeCells count="5">
    <mergeCell ref="A10:A11"/>
    <mergeCell ref="B10:C11"/>
    <mergeCell ref="D10:G10"/>
    <mergeCell ref="H10:L10"/>
    <mergeCell ref="B16:C16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13.125" style="0" customWidth="1"/>
    <col min="2" max="2" width="12.25390625" style="0" customWidth="1"/>
    <col min="3" max="3" width="14.125" style="0" customWidth="1"/>
    <col min="4" max="4" width="12.125" style="0" customWidth="1"/>
    <col min="5" max="5" width="15.75390625" style="0" customWidth="1"/>
    <col min="6" max="6" width="16.875" style="0" customWidth="1"/>
    <col min="7" max="7" width="15.625" style="0" customWidth="1"/>
    <col min="8" max="8" width="15.375" style="0" customWidth="1"/>
    <col min="9" max="9" width="8.625" style="0" customWidth="1"/>
    <col min="10" max="10" width="10.375" style="0" customWidth="1"/>
    <col min="11" max="11" width="9.25390625" style="0" customWidth="1"/>
    <col min="12" max="12" width="12.875" style="0" customWidth="1"/>
  </cols>
  <sheetData>
    <row r="1" spans="1:12" ht="20.25">
      <c r="A1" s="1"/>
      <c r="C1" s="11"/>
      <c r="D1" s="4"/>
      <c r="E1" s="4"/>
      <c r="F1" s="5">
        <v>41973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53614.91</v>
      </c>
      <c r="D5" s="12">
        <v>9569.92</v>
      </c>
      <c r="E5" s="3">
        <v>7132.5</v>
      </c>
      <c r="F5" s="12">
        <v>56052.33</v>
      </c>
      <c r="G5" s="4"/>
      <c r="H5" s="4" t="s">
        <v>30</v>
      </c>
      <c r="I5" s="11">
        <f>октябрь!I5+653.07</f>
        <v>11933.199999999999</v>
      </c>
      <c r="J5" s="9"/>
    </row>
    <row r="6" spans="2:10" ht="12.75">
      <c r="B6" s="2" t="s">
        <v>6</v>
      </c>
      <c r="C6" s="12">
        <f>октябрь!F6</f>
        <v>9728.49</v>
      </c>
      <c r="D6" s="3">
        <v>0</v>
      </c>
      <c r="E6" s="3">
        <v>0</v>
      </c>
      <c r="F6" s="12">
        <v>9728.49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63343.4</v>
      </c>
      <c r="D7" s="12">
        <f>SUM(D5:D6)</f>
        <v>9569.92</v>
      </c>
      <c r="E7" s="3">
        <f>SUM(E5:E6)</f>
        <v>7132.5</v>
      </c>
      <c r="F7" s="12">
        <f>SUM(F5:F6)</f>
        <v>65780.82</v>
      </c>
      <c r="G7" s="4"/>
      <c r="H7" s="4"/>
      <c r="I7" s="11"/>
      <c r="J7" s="9"/>
    </row>
    <row r="8" spans="2:12" ht="15">
      <c r="B8" s="21" t="s">
        <v>23</v>
      </c>
      <c r="C8" s="22">
        <f>октябрь!B25</f>
        <v>-36807.03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37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27" customHeight="1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2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27</v>
      </c>
      <c r="C13" s="3"/>
      <c r="D13" s="12"/>
      <c r="F13" s="12" t="s">
        <v>44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28</v>
      </c>
      <c r="C14" s="3"/>
      <c r="D14" s="12"/>
      <c r="E14" s="12"/>
      <c r="F14" s="15" t="s">
        <v>21</v>
      </c>
      <c r="G14" s="13">
        <v>5463.45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12"/>
      <c r="I17" s="3"/>
      <c r="J17" s="3"/>
      <c r="K17" s="15"/>
      <c r="L17" s="14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3:8" ht="12.75">
      <c r="C23" s="9"/>
      <c r="H23" s="9"/>
    </row>
    <row r="24" spans="1:8" ht="15">
      <c r="A24" s="22" t="s">
        <v>22</v>
      </c>
      <c r="B24" s="22">
        <f>G14</f>
        <v>5463.45</v>
      </c>
      <c r="C24" s="9"/>
      <c r="H24" s="9"/>
    </row>
    <row r="25" spans="1:8" ht="15">
      <c r="A25" s="22" t="s">
        <v>23</v>
      </c>
      <c r="B25" s="22">
        <f>E7+C8-B24</f>
        <v>-35137.979999999996</v>
      </c>
      <c r="C25" s="9"/>
      <c r="H25" s="9"/>
    </row>
  </sheetData>
  <sheetProtection/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13.125" style="0" customWidth="1"/>
    <col min="2" max="2" width="12.25390625" style="0" customWidth="1"/>
    <col min="3" max="3" width="14.125" style="0" customWidth="1"/>
    <col min="4" max="4" width="12.125" style="0" customWidth="1"/>
    <col min="5" max="5" width="15.75390625" style="0" customWidth="1"/>
    <col min="6" max="6" width="16.875" style="0" customWidth="1"/>
    <col min="7" max="7" width="15.625" style="0" customWidth="1"/>
    <col min="8" max="8" width="15.375" style="0" customWidth="1"/>
    <col min="9" max="9" width="8.625" style="0" customWidth="1"/>
    <col min="10" max="10" width="10.375" style="0" customWidth="1"/>
    <col min="11" max="11" width="9.25390625" style="0" customWidth="1"/>
    <col min="12" max="12" width="12.875" style="0" customWidth="1"/>
  </cols>
  <sheetData>
    <row r="1" spans="1:12" ht="20.25">
      <c r="A1" s="1"/>
      <c r="C1" s="11"/>
      <c r="D1" s="4"/>
      <c r="E1" s="4"/>
      <c r="F1" s="5">
        <v>42003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56052.33</v>
      </c>
      <c r="D5" s="12">
        <v>9569.92</v>
      </c>
      <c r="E5" s="3">
        <v>8157.65</v>
      </c>
      <c r="F5" s="12">
        <v>57341.87</v>
      </c>
      <c r="G5" s="4"/>
      <c r="H5" s="4" t="s">
        <v>30</v>
      </c>
      <c r="I5" s="11">
        <f>ноябрь!I5+560.55</f>
        <v>12493.749999999998</v>
      </c>
      <c r="J5" s="9"/>
    </row>
    <row r="6" spans="2:10" ht="12.75">
      <c r="B6" s="2" t="s">
        <v>6</v>
      </c>
      <c r="C6" s="12">
        <f>ноябрь!F6</f>
        <v>9728.49</v>
      </c>
      <c r="D6" s="3">
        <v>0</v>
      </c>
      <c r="E6" s="3">
        <v>0</v>
      </c>
      <c r="F6" s="12">
        <v>9728.49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65780.82</v>
      </c>
      <c r="D7" s="12">
        <f>SUM(D5:D6)</f>
        <v>9569.92</v>
      </c>
      <c r="E7" s="3">
        <f>SUM(E5:E6)</f>
        <v>8157.65</v>
      </c>
      <c r="F7" s="12">
        <f>SUM(F5:F6)</f>
        <v>67070.36</v>
      </c>
      <c r="G7" s="4"/>
      <c r="H7" s="4"/>
      <c r="I7" s="11"/>
      <c r="J7" s="9"/>
    </row>
    <row r="8" spans="2:12" ht="15">
      <c r="B8" s="21" t="s">
        <v>23</v>
      </c>
      <c r="C8" s="22">
        <f>ноябрь!B25</f>
        <v>-35137.979999999996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37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27" customHeight="1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2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27</v>
      </c>
      <c r="C13" s="3"/>
      <c r="D13" s="12"/>
      <c r="F13" s="12" t="s">
        <v>44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28</v>
      </c>
      <c r="C14" s="3"/>
      <c r="D14" s="12"/>
      <c r="E14" s="12"/>
      <c r="F14" s="15" t="s">
        <v>21</v>
      </c>
      <c r="G14" s="13">
        <v>5463.45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3">
        <v>41989</v>
      </c>
      <c r="B16" s="35" t="s">
        <v>69</v>
      </c>
      <c r="C16" s="36"/>
      <c r="D16" s="12" t="s">
        <v>48</v>
      </c>
      <c r="E16" s="12"/>
      <c r="F16" s="15" t="s">
        <v>68</v>
      </c>
      <c r="G16" s="13">
        <v>3730.83</v>
      </c>
      <c r="H16" s="12"/>
      <c r="I16" s="3"/>
      <c r="J16" s="3"/>
      <c r="K16" s="12"/>
      <c r="L16" s="8"/>
    </row>
    <row r="17" spans="1:12" ht="12.75">
      <c r="A17" s="2"/>
      <c r="B17" s="37"/>
      <c r="C17" s="38"/>
      <c r="D17" s="12" t="s">
        <v>70</v>
      </c>
      <c r="E17" s="12"/>
      <c r="F17" s="15"/>
      <c r="G17" s="13"/>
      <c r="H17" s="12"/>
      <c r="I17" s="3"/>
      <c r="J17" s="3"/>
      <c r="K17" s="15"/>
      <c r="L17" s="14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3:8" ht="12.75">
      <c r="C23" s="9"/>
      <c r="H23" s="9"/>
    </row>
    <row r="24" spans="1:8" ht="15">
      <c r="A24" s="22" t="s">
        <v>22</v>
      </c>
      <c r="B24" s="22">
        <f>G14+G16</f>
        <v>9194.279999999999</v>
      </c>
      <c r="C24" s="9"/>
      <c r="H24" s="9"/>
    </row>
    <row r="25" spans="1:8" ht="15">
      <c r="A25" s="22" t="s">
        <v>23</v>
      </c>
      <c r="B25" s="22">
        <f>E7+C8-B24</f>
        <v>-36174.60999999999</v>
      </c>
      <c r="C25" s="9"/>
      <c r="H25" s="9"/>
    </row>
  </sheetData>
  <sheetProtection/>
  <mergeCells count="5">
    <mergeCell ref="A10:A11"/>
    <mergeCell ref="B10:C11"/>
    <mergeCell ref="D10:G10"/>
    <mergeCell ref="H10:L10"/>
    <mergeCell ref="B16:C1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16" sqref="B16:L17"/>
    </sheetView>
  </sheetViews>
  <sheetFormatPr defaultColWidth="9.00390625" defaultRowHeight="12.75"/>
  <cols>
    <col min="1" max="1" width="14.625" style="0" customWidth="1"/>
    <col min="2" max="2" width="11.375" style="0" customWidth="1"/>
    <col min="3" max="3" width="17.875" style="0" customWidth="1"/>
    <col min="4" max="4" width="13.25390625" style="0" customWidth="1"/>
    <col min="5" max="5" width="18.25390625" style="0" customWidth="1"/>
    <col min="6" max="6" width="17.25390625" style="0" customWidth="1"/>
    <col min="7" max="7" width="17.875" style="0" customWidth="1"/>
    <col min="8" max="8" width="14.75390625" style="0" customWidth="1"/>
    <col min="10" max="10" width="12.00390625" style="0" customWidth="1"/>
    <col min="11" max="11" width="11.75390625" style="0" customWidth="1"/>
    <col min="12" max="12" width="14.125" style="0" customWidth="1"/>
  </cols>
  <sheetData>
    <row r="1" spans="1:12" ht="20.25">
      <c r="A1" s="1"/>
      <c r="C1" s="11"/>
      <c r="D1" s="4"/>
      <c r="E1" s="4"/>
      <c r="F1" s="5">
        <v>41698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32812.16</v>
      </c>
      <c r="D5" s="12">
        <v>8803.23</v>
      </c>
      <c r="E5" s="3">
        <v>4194.1</v>
      </c>
      <c r="F5" s="12">
        <v>37421.29</v>
      </c>
      <c r="G5" s="4"/>
      <c r="H5" s="4" t="s">
        <v>30</v>
      </c>
      <c r="I5" s="11">
        <v>5940.92</v>
      </c>
      <c r="J5" s="9"/>
    </row>
    <row r="6" spans="2:10" ht="12.75">
      <c r="B6" s="2" t="s">
        <v>6</v>
      </c>
      <c r="C6" s="12">
        <v>9874.58</v>
      </c>
      <c r="D6" s="3">
        <v>0</v>
      </c>
      <c r="E6" s="3">
        <v>0</v>
      </c>
      <c r="F6" s="12">
        <v>9874.58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42686.740000000005</v>
      </c>
      <c r="D7" s="12">
        <f>SUM(D5:D6)</f>
        <v>8803.23</v>
      </c>
      <c r="E7" s="3">
        <f>SUM(E5:E6)</f>
        <v>4194.1</v>
      </c>
      <c r="F7" s="12">
        <f>SUM(F5:F6)</f>
        <v>47295.87</v>
      </c>
      <c r="G7" s="4"/>
      <c r="H7" s="4"/>
      <c r="I7" s="11"/>
      <c r="J7" s="9"/>
    </row>
    <row r="8" spans="2:12" ht="15.75">
      <c r="B8" s="16" t="s">
        <v>23</v>
      </c>
      <c r="C8">
        <v>-32501.28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37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27</v>
      </c>
      <c r="C13" s="3"/>
      <c r="D13" s="12"/>
      <c r="E13" s="12" t="s">
        <v>33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28</v>
      </c>
      <c r="C14" s="3"/>
      <c r="D14" s="12"/>
      <c r="E14" s="12"/>
      <c r="F14" s="15" t="s">
        <v>21</v>
      </c>
      <c r="G14" s="13">
        <v>5150.34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 t="s">
        <v>38</v>
      </c>
      <c r="B16" s="2" t="s">
        <v>34</v>
      </c>
      <c r="C16" s="3"/>
      <c r="D16" s="12" t="s">
        <v>32</v>
      </c>
      <c r="E16" s="12"/>
      <c r="F16" s="15">
        <v>0.1</v>
      </c>
      <c r="G16" s="13">
        <v>87.27</v>
      </c>
      <c r="H16" s="12" t="s">
        <v>35</v>
      </c>
      <c r="I16" s="3" t="s">
        <v>36</v>
      </c>
      <c r="J16" s="3">
        <v>3</v>
      </c>
      <c r="K16" s="12">
        <v>12</v>
      </c>
      <c r="L16" s="8">
        <v>36</v>
      </c>
    </row>
    <row r="17" spans="1:12" ht="12.75">
      <c r="A17" s="2"/>
      <c r="B17" s="2"/>
      <c r="C17" s="3"/>
      <c r="D17" s="12" t="s">
        <v>32</v>
      </c>
      <c r="E17" s="12"/>
      <c r="F17" s="15"/>
      <c r="G17" s="13"/>
      <c r="H17" s="12"/>
      <c r="I17" s="3"/>
      <c r="J17" s="3"/>
      <c r="K17" s="15" t="s">
        <v>21</v>
      </c>
      <c r="L17" s="14">
        <v>36</v>
      </c>
    </row>
    <row r="18" spans="1:12" ht="12.75">
      <c r="A18" s="2"/>
      <c r="B18" s="2"/>
      <c r="C18" s="3"/>
      <c r="D18" s="12"/>
      <c r="E18" s="12"/>
      <c r="F18" s="12"/>
      <c r="G18" s="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3:8" ht="12.75">
      <c r="C21" s="9"/>
      <c r="H21" s="9"/>
    </row>
    <row r="22" spans="1:8" ht="12.75">
      <c r="A22" t="s">
        <v>22</v>
      </c>
      <c r="B22">
        <v>5273.61</v>
      </c>
      <c r="C22" s="9"/>
      <c r="H22" s="9"/>
    </row>
    <row r="23" spans="1:8" ht="15.75">
      <c r="A23" s="16" t="s">
        <v>23</v>
      </c>
      <c r="B23">
        <v>-33580.79</v>
      </c>
      <c r="C23" s="9"/>
      <c r="H23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2.75390625" style="0" customWidth="1"/>
    <col min="2" max="2" width="14.875" style="0" customWidth="1"/>
    <col min="3" max="3" width="19.375" style="0" customWidth="1"/>
    <col min="4" max="4" width="12.875" style="0" customWidth="1"/>
    <col min="5" max="5" width="16.375" style="0" customWidth="1"/>
    <col min="6" max="6" width="17.00390625" style="0" customWidth="1"/>
    <col min="7" max="7" width="15.00390625" style="0" customWidth="1"/>
    <col min="8" max="8" width="15.875" style="0" customWidth="1"/>
    <col min="10" max="10" width="13.25390625" style="0" customWidth="1"/>
    <col min="11" max="11" width="11.25390625" style="0" customWidth="1"/>
    <col min="12" max="12" width="13.875" style="0" customWidth="1"/>
  </cols>
  <sheetData>
    <row r="1" spans="1:12" ht="20.25">
      <c r="A1" s="1"/>
      <c r="C1" s="11"/>
      <c r="D1" s="4"/>
      <c r="E1" s="4"/>
      <c r="F1" s="5">
        <v>41729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37421.29</v>
      </c>
      <c r="D5" s="12">
        <v>8803.23</v>
      </c>
      <c r="E5" s="3">
        <v>6923.9</v>
      </c>
      <c r="F5" s="12">
        <v>39300.62</v>
      </c>
      <c r="G5" s="4"/>
      <c r="H5" s="4" t="s">
        <v>30</v>
      </c>
      <c r="I5" s="11">
        <v>6614.75</v>
      </c>
      <c r="J5" s="9"/>
    </row>
    <row r="6" spans="2:10" ht="12.75">
      <c r="B6" s="2" t="s">
        <v>6</v>
      </c>
      <c r="C6" s="12">
        <v>9874.58</v>
      </c>
      <c r="D6" s="3">
        <v>0</v>
      </c>
      <c r="E6" s="3">
        <v>0</v>
      </c>
      <c r="F6" s="12">
        <v>9874.58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47295.87</v>
      </c>
      <c r="D7" s="12">
        <f>SUM(D5:D6)</f>
        <v>8803.23</v>
      </c>
      <c r="E7" s="3">
        <f>SUM(E5:E6)</f>
        <v>6923.9</v>
      </c>
      <c r="F7" s="12">
        <f>SUM(F5:F6)</f>
        <v>49175.200000000004</v>
      </c>
      <c r="G7" s="4"/>
      <c r="H7" s="4"/>
      <c r="I7" s="11"/>
      <c r="J7" s="9"/>
    </row>
    <row r="8" spans="2:12" ht="15.75">
      <c r="B8" s="16" t="s">
        <v>23</v>
      </c>
      <c r="C8">
        <v>-33580.79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37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27</v>
      </c>
      <c r="C13" s="3"/>
      <c r="D13" s="12"/>
      <c r="E13" s="12" t="s">
        <v>33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28</v>
      </c>
      <c r="C14" s="3"/>
      <c r="D14" s="12"/>
      <c r="E14" s="12"/>
      <c r="F14" s="15" t="s">
        <v>21</v>
      </c>
      <c r="G14" s="13">
        <v>5150.34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12"/>
      <c r="I17" s="3"/>
      <c r="J17" s="3"/>
      <c r="K17" s="15"/>
      <c r="L17" s="14"/>
    </row>
    <row r="18" spans="3:8" ht="12.75">
      <c r="C18" s="9"/>
      <c r="H18" s="9"/>
    </row>
    <row r="19" spans="1:8" ht="12.75">
      <c r="A19" t="s">
        <v>22</v>
      </c>
      <c r="B19">
        <v>5150.34</v>
      </c>
      <c r="C19" s="9"/>
      <c r="H19" s="9"/>
    </row>
    <row r="20" spans="1:8" ht="15.75">
      <c r="A20" s="16" t="s">
        <v>23</v>
      </c>
      <c r="B20">
        <v>-31807.23</v>
      </c>
      <c r="C20" s="9"/>
      <c r="H20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15.875" style="0" customWidth="1"/>
    <col min="2" max="2" width="14.625" style="0" customWidth="1"/>
    <col min="3" max="3" width="18.00390625" style="0" customWidth="1"/>
    <col min="4" max="4" width="13.00390625" style="0" customWidth="1"/>
    <col min="5" max="5" width="15.875" style="0" customWidth="1"/>
    <col min="6" max="6" width="18.25390625" style="0" customWidth="1"/>
    <col min="7" max="8" width="15.25390625" style="0" customWidth="1"/>
    <col min="10" max="11" width="11.625" style="0" customWidth="1"/>
    <col min="12" max="12" width="14.625" style="0" customWidth="1"/>
  </cols>
  <sheetData>
    <row r="1" spans="1:12" ht="20.25">
      <c r="A1" s="1"/>
      <c r="C1" s="11"/>
      <c r="D1" s="4"/>
      <c r="E1" s="4"/>
      <c r="F1" s="5">
        <v>41759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39300.62</v>
      </c>
      <c r="D5" s="12">
        <v>8803.23</v>
      </c>
      <c r="E5" s="3">
        <v>7053.01</v>
      </c>
      <c r="F5" s="12">
        <v>41050.84</v>
      </c>
      <c r="G5" s="4"/>
      <c r="H5" s="4" t="s">
        <v>30</v>
      </c>
      <c r="I5" s="11">
        <v>7302.45</v>
      </c>
      <c r="J5" s="9"/>
    </row>
    <row r="6" spans="2:10" ht="12.75">
      <c r="B6" s="2" t="s">
        <v>6</v>
      </c>
      <c r="C6" s="12">
        <v>9874.58</v>
      </c>
      <c r="D6" s="3">
        <v>0</v>
      </c>
      <c r="E6" s="3">
        <v>0</v>
      </c>
      <c r="F6" s="12">
        <v>9874.58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49175.200000000004</v>
      </c>
      <c r="D7" s="12">
        <f>SUM(D5:D6)</f>
        <v>8803.23</v>
      </c>
      <c r="E7" s="3">
        <f>SUM(E5:E6)</f>
        <v>7053.01</v>
      </c>
      <c r="F7" s="12">
        <f>SUM(F5:F6)</f>
        <v>50925.42</v>
      </c>
      <c r="G7" s="4"/>
      <c r="H7" s="4"/>
      <c r="I7" s="11"/>
      <c r="J7" s="9"/>
    </row>
    <row r="8" spans="2:12" ht="15.75">
      <c r="B8" s="16" t="s">
        <v>23</v>
      </c>
      <c r="C8">
        <v>-31807.23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37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27</v>
      </c>
      <c r="C13" s="3"/>
      <c r="D13" s="12"/>
      <c r="E13" s="12" t="s">
        <v>33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28</v>
      </c>
      <c r="C14" s="3"/>
      <c r="D14" s="12"/>
      <c r="E14" s="12"/>
      <c r="F14" s="15" t="s">
        <v>21</v>
      </c>
      <c r="G14" s="13">
        <v>5150.34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39</v>
      </c>
      <c r="B16" s="2" t="s">
        <v>34</v>
      </c>
      <c r="C16" s="3"/>
      <c r="D16" s="12" t="s">
        <v>32</v>
      </c>
      <c r="E16" s="12"/>
      <c r="F16" s="18">
        <v>0.1</v>
      </c>
      <c r="G16" s="13">
        <v>176</v>
      </c>
      <c r="H16" s="12" t="s">
        <v>35</v>
      </c>
      <c r="I16" s="3" t="s">
        <v>36</v>
      </c>
      <c r="J16" s="3">
        <v>3</v>
      </c>
      <c r="K16" s="12">
        <v>12</v>
      </c>
      <c r="L16" s="8">
        <v>36</v>
      </c>
    </row>
    <row r="17" spans="1:12" ht="12.75">
      <c r="A17" s="2"/>
      <c r="B17" s="2"/>
      <c r="C17" s="3"/>
      <c r="D17" s="12" t="s">
        <v>32</v>
      </c>
      <c r="E17" s="12"/>
      <c r="F17" s="15"/>
      <c r="G17" s="13"/>
      <c r="H17" s="12"/>
      <c r="I17" s="3"/>
      <c r="J17" s="3"/>
      <c r="K17" s="15" t="s">
        <v>21</v>
      </c>
      <c r="L17" s="14">
        <v>36</v>
      </c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5"/>
      <c r="L19" s="14"/>
    </row>
    <row r="20" spans="3:8" ht="12.75">
      <c r="C20" s="9"/>
      <c r="H20" s="9"/>
    </row>
    <row r="21" spans="1:8" ht="12.75">
      <c r="A21" t="s">
        <v>22</v>
      </c>
      <c r="B21">
        <v>5362.34</v>
      </c>
      <c r="C21" s="9"/>
      <c r="H21" s="9"/>
    </row>
    <row r="22" spans="1:8" ht="15.75">
      <c r="A22" s="16" t="s">
        <v>23</v>
      </c>
      <c r="B22">
        <v>-30116.56</v>
      </c>
      <c r="C22" s="9"/>
      <c r="H22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16" sqref="B16:G17"/>
    </sheetView>
  </sheetViews>
  <sheetFormatPr defaultColWidth="9.00390625" defaultRowHeight="12.75"/>
  <cols>
    <col min="1" max="1" width="15.125" style="0" customWidth="1"/>
    <col min="2" max="2" width="15.625" style="0" customWidth="1"/>
    <col min="3" max="3" width="14.75390625" style="0" customWidth="1"/>
    <col min="4" max="4" width="11.375" style="0" customWidth="1"/>
    <col min="5" max="5" width="18.25390625" style="0" customWidth="1"/>
    <col min="6" max="6" width="18.75390625" style="0" customWidth="1"/>
    <col min="7" max="7" width="15.125" style="0" customWidth="1"/>
    <col min="8" max="8" width="19.125" style="0" customWidth="1"/>
    <col min="10" max="10" width="10.875" style="0" customWidth="1"/>
    <col min="11" max="11" width="11.375" style="0" customWidth="1"/>
    <col min="12" max="12" width="14.125" style="0" customWidth="1"/>
  </cols>
  <sheetData>
    <row r="1" spans="1:12" ht="20.25">
      <c r="A1" s="1"/>
      <c r="C1" s="11"/>
      <c r="D1" s="4"/>
      <c r="E1" s="4"/>
      <c r="F1" s="5">
        <v>41790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41050.84</v>
      </c>
      <c r="D5" s="12">
        <v>8803.23</v>
      </c>
      <c r="E5" s="3">
        <v>6468.23</v>
      </c>
      <c r="F5" s="12">
        <v>43385.84</v>
      </c>
      <c r="G5" s="4"/>
      <c r="H5" s="4" t="s">
        <v>30</v>
      </c>
      <c r="I5" s="11">
        <v>8044.87</v>
      </c>
      <c r="J5" s="9"/>
    </row>
    <row r="6" spans="2:10" ht="12.75">
      <c r="B6" s="2" t="s">
        <v>6</v>
      </c>
      <c r="C6" s="12">
        <v>9874.58</v>
      </c>
      <c r="D6" s="3">
        <v>0</v>
      </c>
      <c r="E6" s="3">
        <v>139.47</v>
      </c>
      <c r="F6" s="12">
        <v>9735.11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50925.42</v>
      </c>
      <c r="D7" s="12">
        <f>SUM(D5:D6)</f>
        <v>8803.23</v>
      </c>
      <c r="E7" s="3">
        <f>SUM(E5:E6)</f>
        <v>6607.7</v>
      </c>
      <c r="F7" s="12">
        <f>SUM(F5:F6)</f>
        <v>53120.95</v>
      </c>
      <c r="G7" s="4"/>
      <c r="H7" s="4"/>
      <c r="I7" s="11"/>
      <c r="J7" s="9"/>
    </row>
    <row r="8" spans="2:12" ht="15.75">
      <c r="B8" s="16" t="s">
        <v>23</v>
      </c>
      <c r="C8">
        <v>-30116.56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37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27</v>
      </c>
      <c r="C13" s="3"/>
      <c r="D13" s="12"/>
      <c r="E13" s="12" t="s">
        <v>33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28</v>
      </c>
      <c r="C14" s="3"/>
      <c r="D14" s="12"/>
      <c r="E14" s="12"/>
      <c r="F14" s="15" t="s">
        <v>21</v>
      </c>
      <c r="G14" s="13">
        <v>5150.34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 t="s">
        <v>40</v>
      </c>
      <c r="B16" s="2" t="s">
        <v>31</v>
      </c>
      <c r="C16" s="3"/>
      <c r="D16" s="12" t="s">
        <v>26</v>
      </c>
      <c r="E16" s="12"/>
      <c r="F16" s="15" t="s">
        <v>25</v>
      </c>
      <c r="G16" s="13">
        <v>1159</v>
      </c>
      <c r="H16" s="12"/>
      <c r="I16" s="3"/>
      <c r="J16" s="3"/>
      <c r="K16" s="12"/>
      <c r="L16" s="8"/>
    </row>
    <row r="17" spans="1:12" ht="12.75">
      <c r="A17" s="2"/>
      <c r="B17" s="2" t="s">
        <v>29</v>
      </c>
      <c r="C17" s="3"/>
      <c r="D17" s="12" t="s">
        <v>26</v>
      </c>
      <c r="E17" s="12"/>
      <c r="F17" s="15"/>
      <c r="G17" s="1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5"/>
      <c r="G23" s="13"/>
      <c r="H23" s="12"/>
      <c r="I23" s="3"/>
      <c r="J23" s="3"/>
      <c r="K23" s="15"/>
      <c r="L23" s="14"/>
    </row>
    <row r="24" spans="3:8" ht="12.75">
      <c r="C24" s="9"/>
      <c r="H24" s="9"/>
    </row>
    <row r="25" spans="1:8" ht="12.75">
      <c r="A25" t="s">
        <v>22</v>
      </c>
      <c r="B25">
        <v>6309.34</v>
      </c>
      <c r="C25" s="9"/>
      <c r="H25" s="9"/>
    </row>
    <row r="26" spans="1:8" ht="15.75">
      <c r="A26" s="16" t="s">
        <v>23</v>
      </c>
      <c r="B26">
        <v>-29818.2</v>
      </c>
      <c r="C26" s="9"/>
      <c r="H26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11.875" style="0" customWidth="1"/>
    <col min="2" max="2" width="15.25390625" style="0" customWidth="1"/>
    <col min="3" max="3" width="15.00390625" style="0" customWidth="1"/>
    <col min="4" max="4" width="13.125" style="0" customWidth="1"/>
    <col min="5" max="5" width="17.125" style="0" customWidth="1"/>
    <col min="6" max="7" width="18.125" style="0" customWidth="1"/>
    <col min="8" max="8" width="16.25390625" style="0" customWidth="1"/>
    <col min="11" max="11" width="11.75390625" style="0" customWidth="1"/>
    <col min="12" max="12" width="14.375" style="0" customWidth="1"/>
  </cols>
  <sheetData>
    <row r="1" spans="1:12" ht="20.25">
      <c r="A1" s="1"/>
      <c r="C1" s="11"/>
      <c r="D1" s="4"/>
      <c r="E1" s="4"/>
      <c r="F1" s="5">
        <v>41820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43385.84</v>
      </c>
      <c r="D5" s="12">
        <v>8803.23</v>
      </c>
      <c r="E5" s="3">
        <v>10721.46</v>
      </c>
      <c r="F5" s="12">
        <v>41467.61</v>
      </c>
      <c r="G5" s="4"/>
      <c r="H5" s="4" t="s">
        <v>30</v>
      </c>
      <c r="I5" s="11">
        <v>8837.59</v>
      </c>
      <c r="J5" s="9"/>
    </row>
    <row r="6" spans="2:10" ht="12.75">
      <c r="B6" s="2" t="s">
        <v>6</v>
      </c>
      <c r="C6" s="12">
        <v>9735.11</v>
      </c>
      <c r="D6" s="3">
        <v>0</v>
      </c>
      <c r="E6" s="3">
        <v>0</v>
      </c>
      <c r="F6" s="12">
        <v>9735.11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53120.95</v>
      </c>
      <c r="D7" s="12">
        <f>SUM(D5:D6)</f>
        <v>8803.23</v>
      </c>
      <c r="E7" s="3">
        <f>SUM(E5:E6)</f>
        <v>10721.46</v>
      </c>
      <c r="F7" s="12">
        <f>SUM(F5:F6)</f>
        <v>51202.72</v>
      </c>
      <c r="G7" s="4"/>
      <c r="H7" s="4"/>
      <c r="I7" s="11"/>
      <c r="J7" s="9"/>
    </row>
    <row r="8" spans="2:12" ht="15.75">
      <c r="B8" s="16" t="s">
        <v>23</v>
      </c>
      <c r="C8">
        <v>-29818.2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37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27</v>
      </c>
      <c r="C13" s="3"/>
      <c r="D13" s="12"/>
      <c r="E13" s="12" t="s">
        <v>33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28</v>
      </c>
      <c r="C14" s="3"/>
      <c r="D14" s="12"/>
      <c r="E14" s="12"/>
      <c r="F14" s="15" t="s">
        <v>21</v>
      </c>
      <c r="G14" s="13">
        <v>5150.34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12"/>
      <c r="I15" s="3"/>
      <c r="J15" s="3"/>
      <c r="K15" s="12"/>
      <c r="L15" s="8"/>
    </row>
    <row r="16" spans="1:12" ht="12.75">
      <c r="A16" s="2" t="s">
        <v>41</v>
      </c>
      <c r="B16" s="2" t="s">
        <v>42</v>
      </c>
      <c r="C16" s="3"/>
      <c r="D16" s="12" t="s">
        <v>32</v>
      </c>
      <c r="E16" s="12"/>
      <c r="F16" s="15">
        <v>0.3</v>
      </c>
      <c r="G16" s="13">
        <v>529</v>
      </c>
      <c r="H16" s="12" t="s">
        <v>43</v>
      </c>
      <c r="I16" s="3" t="s">
        <v>36</v>
      </c>
      <c r="J16" s="3">
        <v>4</v>
      </c>
      <c r="K16" s="12">
        <v>120</v>
      </c>
      <c r="L16" s="8">
        <v>480</v>
      </c>
    </row>
    <row r="17" spans="1:12" ht="12.75">
      <c r="A17" s="2"/>
      <c r="B17" s="2"/>
      <c r="C17" s="3"/>
      <c r="D17" s="12" t="s">
        <v>32</v>
      </c>
      <c r="E17" s="12"/>
      <c r="F17" s="15"/>
      <c r="G17" s="13"/>
      <c r="H17" s="12"/>
      <c r="I17" s="3"/>
      <c r="J17" s="3"/>
      <c r="K17" s="15" t="s">
        <v>21</v>
      </c>
      <c r="L17" s="14">
        <v>480</v>
      </c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5"/>
      <c r="L18" s="14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5"/>
      <c r="L19" s="14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5"/>
      <c r="L20" s="14"/>
    </row>
    <row r="21" spans="1:12" ht="12.75">
      <c r="A21" s="2"/>
      <c r="B21" s="2"/>
      <c r="C21" s="3"/>
      <c r="D21" s="12"/>
      <c r="E21" s="12"/>
      <c r="F21" s="15"/>
      <c r="G21" s="1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5"/>
      <c r="G23" s="13"/>
      <c r="H23" s="12"/>
      <c r="I23" s="3"/>
      <c r="J23" s="3"/>
      <c r="K23" s="15"/>
      <c r="L23" s="14"/>
    </row>
    <row r="24" spans="3:8" ht="12.75">
      <c r="C24" s="9"/>
      <c r="H24" s="9"/>
    </row>
    <row r="25" spans="1:8" ht="12.75">
      <c r="A25" t="s">
        <v>22</v>
      </c>
      <c r="B25">
        <v>6159.34</v>
      </c>
      <c r="C25" s="9"/>
      <c r="H25" s="9"/>
    </row>
    <row r="26" spans="1:8" ht="15.75">
      <c r="A26" s="16" t="s">
        <v>23</v>
      </c>
      <c r="B26">
        <v>-25256.08</v>
      </c>
      <c r="C26" s="9"/>
      <c r="H26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3" sqref="A13:IV14"/>
    </sheetView>
  </sheetViews>
  <sheetFormatPr defaultColWidth="9.00390625" defaultRowHeight="12.75"/>
  <cols>
    <col min="1" max="1" width="15.625" style="0" customWidth="1"/>
    <col min="2" max="2" width="15.375" style="0" customWidth="1"/>
    <col min="3" max="3" width="15.75390625" style="0" customWidth="1"/>
    <col min="4" max="4" width="12.625" style="0" customWidth="1"/>
    <col min="5" max="5" width="16.25390625" style="0" customWidth="1"/>
    <col min="6" max="6" width="18.625" style="0" customWidth="1"/>
    <col min="7" max="7" width="19.875" style="0" customWidth="1"/>
    <col min="8" max="8" width="16.625" style="0" customWidth="1"/>
    <col min="10" max="10" width="11.125" style="0" customWidth="1"/>
    <col min="11" max="11" width="10.875" style="0" customWidth="1"/>
    <col min="12" max="12" width="14.375" style="0" customWidth="1"/>
  </cols>
  <sheetData>
    <row r="1" spans="1:12" ht="20.25">
      <c r="A1" s="1"/>
      <c r="C1" s="11"/>
      <c r="D1" s="4"/>
      <c r="E1" s="4"/>
      <c r="F1" s="5">
        <v>41851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41467.61</v>
      </c>
      <c r="D5" s="12">
        <v>9333.56</v>
      </c>
      <c r="E5" s="3">
        <v>5440.79</v>
      </c>
      <c r="F5" s="12">
        <v>45360.38</v>
      </c>
      <c r="G5" s="4"/>
      <c r="H5" s="4" t="s">
        <v>30</v>
      </c>
      <c r="I5" s="11">
        <v>9339.85</v>
      </c>
      <c r="J5" s="9"/>
    </row>
    <row r="6" spans="2:10" ht="12.75">
      <c r="B6" s="2" t="s">
        <v>6</v>
      </c>
      <c r="C6" s="12">
        <v>9735.11</v>
      </c>
      <c r="D6" s="3">
        <v>0</v>
      </c>
      <c r="E6" s="3">
        <v>0</v>
      </c>
      <c r="F6" s="12">
        <v>9735.11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51202.72</v>
      </c>
      <c r="D7" s="12">
        <f>SUM(D5:D6)</f>
        <v>9333.56</v>
      </c>
      <c r="E7" s="3">
        <f>SUM(E5:E6)</f>
        <v>5440.79</v>
      </c>
      <c r="F7" s="12">
        <f>SUM(F5:F6)</f>
        <v>55095.49</v>
      </c>
      <c r="G7" s="4"/>
      <c r="H7" s="4"/>
      <c r="I7" s="11"/>
      <c r="J7" s="9"/>
    </row>
    <row r="8" spans="2:12" ht="15.75">
      <c r="B8" s="16" t="s">
        <v>23</v>
      </c>
      <c r="C8">
        <v>-25256.08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37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27</v>
      </c>
      <c r="C13" s="3"/>
      <c r="D13" s="12"/>
      <c r="E13" s="12" t="s">
        <v>44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28</v>
      </c>
      <c r="C14" s="3"/>
      <c r="D14" s="12"/>
      <c r="E14" s="12"/>
      <c r="F14" s="15" t="s">
        <v>21</v>
      </c>
      <c r="G14" s="13">
        <v>5463.45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 t="s">
        <v>45</v>
      </c>
      <c r="B16" s="2" t="s">
        <v>31</v>
      </c>
      <c r="C16" s="3"/>
      <c r="D16" s="12" t="s">
        <v>26</v>
      </c>
      <c r="E16" s="12"/>
      <c r="F16" s="15" t="s">
        <v>25</v>
      </c>
      <c r="G16" s="13">
        <v>1159</v>
      </c>
      <c r="H16" s="12"/>
      <c r="I16" s="3"/>
      <c r="J16" s="3"/>
      <c r="K16" s="12"/>
      <c r="L16" s="8"/>
    </row>
    <row r="17" spans="1:12" ht="12.75">
      <c r="A17" s="2"/>
      <c r="B17" s="2" t="s">
        <v>29</v>
      </c>
      <c r="C17" s="3"/>
      <c r="D17" s="12" t="s">
        <v>26</v>
      </c>
      <c r="E17" s="12"/>
      <c r="F17" s="15"/>
      <c r="G17" s="13"/>
      <c r="H17" s="12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5"/>
      <c r="G23" s="13"/>
      <c r="H23" s="12"/>
      <c r="I23" s="3"/>
      <c r="J23" s="3"/>
      <c r="K23" s="15"/>
      <c r="L23" s="14"/>
    </row>
    <row r="24" spans="3:8" ht="12.75">
      <c r="C24" s="9"/>
      <c r="H24" s="9"/>
    </row>
    <row r="25" spans="1:8" ht="12.75">
      <c r="A25" t="s">
        <v>22</v>
      </c>
      <c r="B25">
        <v>6622.45</v>
      </c>
      <c r="C25" s="9"/>
      <c r="H25" s="9"/>
    </row>
    <row r="26" spans="1:8" ht="15.75">
      <c r="A26" s="16" t="s">
        <v>23</v>
      </c>
      <c r="B26">
        <v>-26437.74</v>
      </c>
      <c r="C26" s="9"/>
      <c r="H26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F41" sqref="F41"/>
    </sheetView>
  </sheetViews>
  <sheetFormatPr defaultColWidth="9.00390625" defaultRowHeight="12.75"/>
  <cols>
    <col min="1" max="1" width="12.25390625" style="0" customWidth="1"/>
    <col min="2" max="2" width="15.25390625" style="0" customWidth="1"/>
    <col min="3" max="3" width="15.125" style="0" customWidth="1"/>
    <col min="4" max="4" width="14.25390625" style="0" customWidth="1"/>
    <col min="5" max="5" width="18.75390625" style="0" customWidth="1"/>
    <col min="6" max="6" width="19.375" style="0" customWidth="1"/>
    <col min="7" max="7" width="16.125" style="0" customWidth="1"/>
    <col min="8" max="8" width="17.625" style="0" customWidth="1"/>
    <col min="10" max="11" width="11.75390625" style="0" customWidth="1"/>
    <col min="12" max="12" width="14.00390625" style="0" customWidth="1"/>
  </cols>
  <sheetData>
    <row r="1" spans="1:12" ht="20.25">
      <c r="A1" s="1"/>
      <c r="C1" s="11"/>
      <c r="D1" s="4"/>
      <c r="E1" s="4"/>
      <c r="F1" s="5">
        <v>41882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45360.38</v>
      </c>
      <c r="D5" s="12">
        <v>9344.03</v>
      </c>
      <c r="E5" s="3">
        <v>8020.84</v>
      </c>
      <c r="F5" s="12">
        <v>46683.57</v>
      </c>
      <c r="G5" s="4"/>
      <c r="H5" s="4" t="s">
        <v>30</v>
      </c>
      <c r="I5" s="11">
        <v>10089.91</v>
      </c>
      <c r="J5" s="9"/>
    </row>
    <row r="6" spans="2:10" ht="12.75">
      <c r="B6" s="2" t="s">
        <v>6</v>
      </c>
      <c r="C6" s="12">
        <v>9735.11</v>
      </c>
      <c r="D6" s="3">
        <v>0</v>
      </c>
      <c r="E6" s="3">
        <v>0</v>
      </c>
      <c r="F6" s="12">
        <v>9735.11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55095.49</v>
      </c>
      <c r="D7" s="12">
        <f>SUM(D5:D6)</f>
        <v>9344.03</v>
      </c>
      <c r="E7" s="3">
        <f>SUM(E5:E6)</f>
        <v>8020.84</v>
      </c>
      <c r="F7" s="12">
        <f>SUM(F5:F6)</f>
        <v>56418.68</v>
      </c>
      <c r="G7" s="4"/>
      <c r="H7" s="4"/>
      <c r="I7" s="11"/>
      <c r="J7" s="9"/>
    </row>
    <row r="8" spans="2:12" ht="15.75">
      <c r="B8" s="16" t="s">
        <v>23</v>
      </c>
      <c r="C8">
        <v>-26437.74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37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12.75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27</v>
      </c>
      <c r="C13" s="3"/>
      <c r="D13" s="12"/>
      <c r="E13" s="12" t="s">
        <v>44</v>
      </c>
      <c r="F13" s="12"/>
      <c r="G13" s="3"/>
      <c r="H13" s="12"/>
      <c r="I13" s="3"/>
      <c r="J13" s="3"/>
      <c r="K13" s="12"/>
      <c r="L13" s="8"/>
    </row>
    <row r="14" spans="1:12" ht="12.75">
      <c r="A14" s="2"/>
      <c r="B14" s="2" t="s">
        <v>28</v>
      </c>
      <c r="C14" s="3"/>
      <c r="D14" s="12"/>
      <c r="E14" s="12"/>
      <c r="F14" s="15" t="s">
        <v>21</v>
      </c>
      <c r="G14" s="13">
        <v>5463.45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 t="s">
        <v>46</v>
      </c>
      <c r="B16" s="2" t="s">
        <v>47</v>
      </c>
      <c r="C16" s="3"/>
      <c r="D16" s="12" t="s">
        <v>48</v>
      </c>
      <c r="E16" s="12"/>
      <c r="F16" s="15" t="s">
        <v>49</v>
      </c>
      <c r="G16" s="13">
        <v>4095</v>
      </c>
      <c r="H16" s="12" t="s">
        <v>50</v>
      </c>
      <c r="I16" s="3" t="s">
        <v>51</v>
      </c>
      <c r="J16" s="3">
        <v>4</v>
      </c>
      <c r="K16" s="12">
        <v>79.6</v>
      </c>
      <c r="L16" s="8">
        <v>318.4</v>
      </c>
    </row>
    <row r="17" spans="1:12" ht="12.75">
      <c r="A17" s="2"/>
      <c r="B17" s="2"/>
      <c r="C17" s="3"/>
      <c r="D17" s="12" t="s">
        <v>26</v>
      </c>
      <c r="E17" s="12"/>
      <c r="F17" s="15"/>
      <c r="G17" s="13"/>
      <c r="H17" s="12" t="s">
        <v>52</v>
      </c>
      <c r="I17" s="3" t="s">
        <v>53</v>
      </c>
      <c r="J17" s="3">
        <v>0.8</v>
      </c>
      <c r="K17" s="12">
        <v>500</v>
      </c>
      <c r="L17" s="8">
        <v>400</v>
      </c>
    </row>
    <row r="18" spans="1:12" ht="12.75">
      <c r="A18" s="2"/>
      <c r="B18" s="2"/>
      <c r="C18" s="3"/>
      <c r="D18" s="12"/>
      <c r="E18" s="12"/>
      <c r="F18" s="15"/>
      <c r="G18" s="13"/>
      <c r="H18" s="12" t="s">
        <v>54</v>
      </c>
      <c r="I18" s="3" t="s">
        <v>53</v>
      </c>
      <c r="J18" s="3">
        <v>1.5</v>
      </c>
      <c r="K18" s="12">
        <v>34</v>
      </c>
      <c r="L18" s="8">
        <v>51</v>
      </c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5" t="s">
        <v>21</v>
      </c>
      <c r="L19" s="14">
        <f>SUM(L16:L18)</f>
        <v>769.4</v>
      </c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 t="s">
        <v>55</v>
      </c>
      <c r="B21" s="2" t="s">
        <v>56</v>
      </c>
      <c r="C21" s="3"/>
      <c r="D21" s="12" t="s">
        <v>48</v>
      </c>
      <c r="E21" s="12"/>
      <c r="F21" s="15" t="s">
        <v>57</v>
      </c>
      <c r="G21" s="13">
        <v>4667</v>
      </c>
      <c r="H21" s="12" t="s">
        <v>58</v>
      </c>
      <c r="I21" s="3" t="s">
        <v>51</v>
      </c>
      <c r="J21" s="3">
        <v>10</v>
      </c>
      <c r="K21" s="12">
        <v>80</v>
      </c>
      <c r="L21" s="8">
        <v>800</v>
      </c>
    </row>
    <row r="22" spans="1:12" ht="12.75">
      <c r="A22" s="2"/>
      <c r="B22" s="2"/>
      <c r="C22" s="3"/>
      <c r="D22" s="12" t="s">
        <v>26</v>
      </c>
      <c r="E22" s="12"/>
      <c r="F22" s="15"/>
      <c r="G22" s="13"/>
      <c r="H22" s="12" t="s">
        <v>59</v>
      </c>
      <c r="I22" s="3" t="s">
        <v>36</v>
      </c>
      <c r="J22" s="3">
        <v>1</v>
      </c>
      <c r="K22" s="12">
        <v>170</v>
      </c>
      <c r="L22" s="8">
        <v>170</v>
      </c>
    </row>
    <row r="23" spans="1:12" ht="12.75">
      <c r="A23" s="2"/>
      <c r="B23" s="2"/>
      <c r="C23" s="3"/>
      <c r="D23" s="12"/>
      <c r="E23" s="12"/>
      <c r="F23" s="15"/>
      <c r="G23" s="13"/>
      <c r="H23" s="12" t="s">
        <v>60</v>
      </c>
      <c r="I23" s="3" t="s">
        <v>36</v>
      </c>
      <c r="J23" s="3">
        <v>1</v>
      </c>
      <c r="K23" s="12">
        <v>9</v>
      </c>
      <c r="L23" s="8">
        <v>9</v>
      </c>
    </row>
    <row r="24" spans="1:12" ht="12.75">
      <c r="A24" s="2"/>
      <c r="B24" s="2"/>
      <c r="C24" s="3"/>
      <c r="D24" s="12"/>
      <c r="E24" s="12"/>
      <c r="F24" s="15"/>
      <c r="G24" s="13"/>
      <c r="H24" s="12" t="s">
        <v>52</v>
      </c>
      <c r="I24" s="3" t="s">
        <v>53</v>
      </c>
      <c r="J24" s="3">
        <v>1.1</v>
      </c>
      <c r="K24" s="12">
        <v>500</v>
      </c>
      <c r="L24" s="8">
        <v>550</v>
      </c>
    </row>
    <row r="25" spans="1:12" ht="12.75">
      <c r="A25" s="2"/>
      <c r="B25" s="2"/>
      <c r="C25" s="3"/>
      <c r="D25" s="12"/>
      <c r="E25" s="12"/>
      <c r="F25" s="15"/>
      <c r="G25" s="13"/>
      <c r="H25" s="12" t="s">
        <v>54</v>
      </c>
      <c r="I25" s="3" t="s">
        <v>53</v>
      </c>
      <c r="J25" s="3">
        <v>2</v>
      </c>
      <c r="K25" s="12">
        <v>34</v>
      </c>
      <c r="L25" s="8">
        <v>68</v>
      </c>
    </row>
    <row r="26" spans="1:12" ht="12.75">
      <c r="A26" s="2"/>
      <c r="B26" s="2"/>
      <c r="C26" s="3"/>
      <c r="D26" s="12"/>
      <c r="E26" s="12"/>
      <c r="F26" s="15"/>
      <c r="G26" s="13"/>
      <c r="H26" s="12"/>
      <c r="I26" s="3"/>
      <c r="J26" s="3"/>
      <c r="K26" s="15" t="s">
        <v>21</v>
      </c>
      <c r="L26" s="14">
        <f>SUM(L21:L25)</f>
        <v>1597</v>
      </c>
    </row>
    <row r="27" spans="1:12" ht="12.75">
      <c r="A27" s="2"/>
      <c r="B27" s="2"/>
      <c r="C27" s="3"/>
      <c r="D27" s="12"/>
      <c r="E27" s="12"/>
      <c r="F27" s="15"/>
      <c r="G27" s="13"/>
      <c r="H27" s="12"/>
      <c r="I27" s="3"/>
      <c r="J27" s="3"/>
      <c r="K27" s="15"/>
      <c r="L27" s="14"/>
    </row>
    <row r="28" spans="1:12" ht="12.75">
      <c r="A28" s="2" t="s">
        <v>46</v>
      </c>
      <c r="B28" s="2" t="s">
        <v>61</v>
      </c>
      <c r="C28" s="3"/>
      <c r="D28" s="12" t="s">
        <v>62</v>
      </c>
      <c r="E28" s="12"/>
      <c r="F28" s="15" t="s">
        <v>63</v>
      </c>
      <c r="G28" s="13">
        <v>2499</v>
      </c>
      <c r="H28" s="12" t="s">
        <v>64</v>
      </c>
      <c r="I28" s="3" t="s">
        <v>36</v>
      </c>
      <c r="J28" s="3">
        <v>10</v>
      </c>
      <c r="K28" s="18">
        <v>0.8</v>
      </c>
      <c r="L28" s="19">
        <v>8</v>
      </c>
    </row>
    <row r="29" spans="1:12" ht="12.75">
      <c r="A29" s="2"/>
      <c r="B29" s="2"/>
      <c r="C29" s="3"/>
      <c r="D29" s="12" t="s">
        <v>62</v>
      </c>
      <c r="E29" s="12"/>
      <c r="F29" s="15"/>
      <c r="G29" s="13"/>
      <c r="H29" s="12"/>
      <c r="I29" s="3"/>
      <c r="J29" s="3"/>
      <c r="K29" s="15" t="s">
        <v>21</v>
      </c>
      <c r="L29" s="14">
        <v>8</v>
      </c>
    </row>
    <row r="30" spans="1:12" ht="12.75">
      <c r="A30" s="2"/>
      <c r="B30" s="2"/>
      <c r="C30" s="3"/>
      <c r="D30" s="12"/>
      <c r="E30" s="12"/>
      <c r="F30" s="15"/>
      <c r="G30" s="13"/>
      <c r="H30" s="12"/>
      <c r="I30" s="3"/>
      <c r="J30" s="3"/>
      <c r="K30" s="15"/>
      <c r="L30" s="14"/>
    </row>
    <row r="31" spans="1:12" ht="12.75">
      <c r="A31" s="2"/>
      <c r="B31" s="2"/>
      <c r="C31" s="3"/>
      <c r="D31" s="12"/>
      <c r="E31" s="12"/>
      <c r="F31" s="15"/>
      <c r="G31" s="13"/>
      <c r="H31" s="12"/>
      <c r="I31" s="3"/>
      <c r="J31" s="3"/>
      <c r="K31" s="15"/>
      <c r="L31" s="14"/>
    </row>
    <row r="32" spans="1:12" ht="12.75">
      <c r="A32" s="2"/>
      <c r="B32" s="2"/>
      <c r="C32" s="3"/>
      <c r="D32" s="12"/>
      <c r="E32" s="12"/>
      <c r="F32" s="15"/>
      <c r="G32" s="13"/>
      <c r="H32" s="12"/>
      <c r="I32" s="3"/>
      <c r="J32" s="3"/>
      <c r="K32" s="15"/>
      <c r="L32" s="14"/>
    </row>
    <row r="33" spans="1:12" ht="12.75">
      <c r="A33" s="2"/>
      <c r="B33" s="2"/>
      <c r="C33" s="3"/>
      <c r="D33" s="12"/>
      <c r="E33" s="12"/>
      <c r="F33" s="15"/>
      <c r="G33" s="13"/>
      <c r="H33" s="12"/>
      <c r="I33" s="3"/>
      <c r="J33" s="3"/>
      <c r="K33" s="15"/>
      <c r="L33" s="14"/>
    </row>
    <row r="34" spans="1:12" ht="12.75">
      <c r="A34" s="2"/>
      <c r="B34" s="2"/>
      <c r="C34" s="3"/>
      <c r="D34" s="12"/>
      <c r="E34" s="12"/>
      <c r="F34" s="15"/>
      <c r="G34" s="13"/>
      <c r="H34" s="12"/>
      <c r="I34" s="3"/>
      <c r="J34" s="3"/>
      <c r="K34" s="12"/>
      <c r="L34" s="8"/>
    </row>
    <row r="35" spans="3:8" ht="12.75">
      <c r="C35" s="9"/>
      <c r="H35" s="9"/>
    </row>
    <row r="36" spans="1:8" ht="12.75">
      <c r="A36" t="s">
        <v>22</v>
      </c>
      <c r="B36">
        <v>19098.85</v>
      </c>
      <c r="C36" s="9"/>
      <c r="H36" s="9"/>
    </row>
    <row r="37" spans="1:8" ht="15.75">
      <c r="A37" s="16" t="s">
        <v>23</v>
      </c>
      <c r="B37">
        <v>-37515.75</v>
      </c>
      <c r="C37" s="9"/>
      <c r="H37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3.125" style="0" customWidth="1"/>
    <col min="2" max="2" width="12.25390625" style="0" customWidth="1"/>
    <col min="3" max="3" width="14.125" style="0" customWidth="1"/>
    <col min="4" max="4" width="12.125" style="0" customWidth="1"/>
    <col min="5" max="5" width="15.75390625" style="0" customWidth="1"/>
    <col min="6" max="6" width="16.875" style="0" customWidth="1"/>
    <col min="7" max="7" width="15.625" style="0" customWidth="1"/>
    <col min="8" max="8" width="15.375" style="0" customWidth="1"/>
    <col min="9" max="9" width="8.625" style="0" customWidth="1"/>
    <col min="10" max="10" width="10.375" style="0" customWidth="1"/>
    <col min="11" max="11" width="9.25390625" style="0" customWidth="1"/>
    <col min="12" max="12" width="12.875" style="0" customWidth="1"/>
  </cols>
  <sheetData>
    <row r="1" spans="1:12" ht="20.25">
      <c r="A1" s="1"/>
      <c r="C1" s="11"/>
      <c r="D1" s="4"/>
      <c r="E1" s="4"/>
      <c r="F1" s="5">
        <v>41912</v>
      </c>
      <c r="G1" s="4"/>
      <c r="H1" s="11"/>
      <c r="I1" s="4"/>
      <c r="J1" s="4"/>
      <c r="K1" s="11"/>
      <c r="L1" s="9"/>
    </row>
    <row r="2" spans="1:12" ht="20.25">
      <c r="A2" s="1" t="s">
        <v>24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август!F5</f>
        <v>46683.57</v>
      </c>
      <c r="D5" s="12">
        <v>9569.92</v>
      </c>
      <c r="E5" s="3">
        <v>6226.35</v>
      </c>
      <c r="F5" s="12">
        <v>50027.14</v>
      </c>
      <c r="G5" s="4"/>
      <c r="H5" s="4" t="s">
        <v>30</v>
      </c>
      <c r="I5" s="11">
        <f>август!I5+643.05</f>
        <v>10732.96</v>
      </c>
      <c r="J5" s="9"/>
    </row>
    <row r="6" spans="2:10" ht="12.75">
      <c r="B6" s="2" t="s">
        <v>6</v>
      </c>
      <c r="C6" s="12">
        <f>август!F6</f>
        <v>9735.11</v>
      </c>
      <c r="D6" s="3">
        <v>0</v>
      </c>
      <c r="E6" s="3">
        <v>0</v>
      </c>
      <c r="F6" s="12">
        <v>9735.11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56418.68</v>
      </c>
      <c r="D7" s="12">
        <f>SUM(D5:D6)</f>
        <v>9569.92</v>
      </c>
      <c r="E7" s="3">
        <f>SUM(E5:E6)</f>
        <v>6226.35</v>
      </c>
      <c r="F7" s="12">
        <f>SUM(F5:F6)</f>
        <v>59762.25</v>
      </c>
      <c r="G7" s="4"/>
      <c r="H7" s="4"/>
      <c r="I7" s="11"/>
      <c r="J7" s="9"/>
    </row>
    <row r="8" spans="2:12" ht="15">
      <c r="B8" s="21" t="s">
        <v>23</v>
      </c>
      <c r="C8" s="22">
        <f>август!B37</f>
        <v>-37515.75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4" t="s">
        <v>37</v>
      </c>
      <c r="B10" s="26" t="s">
        <v>9</v>
      </c>
      <c r="C10" s="27"/>
      <c r="D10" s="30" t="s">
        <v>10</v>
      </c>
      <c r="E10" s="31"/>
      <c r="F10" s="31"/>
      <c r="G10" s="32"/>
      <c r="H10" s="30" t="s">
        <v>15</v>
      </c>
      <c r="I10" s="31"/>
      <c r="J10" s="31"/>
      <c r="K10" s="31"/>
      <c r="L10" s="32"/>
    </row>
    <row r="11" spans="1:12" ht="27" customHeight="1">
      <c r="A11" s="25"/>
      <c r="B11" s="28"/>
      <c r="C11" s="29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2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7" t="s">
        <v>27</v>
      </c>
      <c r="C13" s="3"/>
      <c r="D13" s="12"/>
      <c r="F13" s="12" t="s">
        <v>44</v>
      </c>
      <c r="G13" s="3"/>
      <c r="H13" s="12"/>
      <c r="I13" s="3"/>
      <c r="J13" s="3"/>
      <c r="K13" s="12"/>
      <c r="L13" s="8"/>
    </row>
    <row r="14" spans="1:12" ht="12.75">
      <c r="A14" s="2"/>
      <c r="B14" s="2" t="s">
        <v>28</v>
      </c>
      <c r="C14" s="3"/>
      <c r="D14" s="12"/>
      <c r="E14" s="12"/>
      <c r="F14" s="15" t="s">
        <v>21</v>
      </c>
      <c r="G14" s="13">
        <v>5463.45</v>
      </c>
      <c r="H14" s="12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5"/>
      <c r="G15" s="13"/>
      <c r="H15" s="12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5"/>
      <c r="G16" s="13"/>
      <c r="H16" s="12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5"/>
      <c r="G17" s="13"/>
      <c r="H17" s="12"/>
      <c r="I17" s="3"/>
      <c r="J17" s="3"/>
      <c r="K17" s="15"/>
      <c r="L17" s="14"/>
    </row>
    <row r="18" spans="1:12" ht="12.75">
      <c r="A18" s="2"/>
      <c r="B18" s="2"/>
      <c r="C18" s="3"/>
      <c r="D18" s="12"/>
      <c r="E18" s="12"/>
      <c r="F18" s="15"/>
      <c r="G18" s="13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5"/>
      <c r="G19" s="13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5"/>
      <c r="G20" s="13"/>
      <c r="H20" s="12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12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5"/>
      <c r="G22" s="13"/>
      <c r="H22" s="12"/>
      <c r="I22" s="3"/>
      <c r="J22" s="3"/>
      <c r="K22" s="15"/>
      <c r="L22" s="14"/>
    </row>
    <row r="23" spans="3:8" ht="12.75">
      <c r="C23" s="9"/>
      <c r="H23" s="9"/>
    </row>
    <row r="24" spans="1:8" ht="15">
      <c r="A24" s="22" t="s">
        <v>22</v>
      </c>
      <c r="B24" s="22">
        <f>G14</f>
        <v>5463.45</v>
      </c>
      <c r="C24" s="9"/>
      <c r="H24" s="9"/>
    </row>
    <row r="25" spans="1:8" ht="15">
      <c r="A25" s="22" t="s">
        <v>23</v>
      </c>
      <c r="B25" s="22">
        <f>E7+C8-B24</f>
        <v>-36752.85</v>
      </c>
      <c r="C25" s="9"/>
      <c r="H25" s="9"/>
    </row>
  </sheetData>
  <sheetProtection/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2015-01-20T10:08:44Z</cp:lastPrinted>
  <dcterms:created xsi:type="dcterms:W3CDTF">2008-11-05T05:36:25Z</dcterms:created>
  <dcterms:modified xsi:type="dcterms:W3CDTF">2015-01-20T10:08:46Z</dcterms:modified>
  <cp:category/>
  <cp:version/>
  <cp:contentType/>
  <cp:contentStatus/>
</cp:coreProperties>
</file>