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1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<sst xmlns="http://schemas.openxmlformats.org/spreadsheetml/2006/main" count="400" uniqueCount="44">
  <si>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</si>
  <si>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</si>
  <si>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</si>
  <si>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</si>
  <si>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</si>
  <si>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</si>
  <si>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</si>
  <si>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</si>
  <si>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</si>
  <si>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</si>
  <si>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</si>
  <si>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</si>
  <si>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</si>
  <si>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</si>
  <si>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</si>
  <si>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</si>
  <si>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</si>
  <si>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</si>
  <si>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</si>
  <si>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</si>
  <si>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</si>
  <si>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итого</t>
  </si>
  <si>
    <t>Всего затрачено</t>
  </si>
  <si>
    <t>Остаток</t>
  </si>
  <si>
    <t>Ленина 31</t>
  </si>
  <si>
    <t>содержание и обслуживание</t>
  </si>
  <si>
    <t>общего имущества</t>
  </si>
  <si>
    <t>кап.ремонт</t>
  </si>
  <si>
    <t>395.0*6,44</t>
  </si>
  <si>
    <t xml:space="preserve">дата 2015г </t>
  </si>
  <si>
    <t>30.02.2015</t>
  </si>
  <si>
    <t>замена вентиля и тройника на стояке ХВС- кв.5</t>
  </si>
  <si>
    <t>сл.сантехник</t>
  </si>
  <si>
    <t>смета</t>
  </si>
  <si>
    <t xml:space="preserve">Ремонтные работы за май </t>
  </si>
  <si>
    <t>снято</t>
  </si>
  <si>
    <t>остаток</t>
  </si>
  <si>
    <t>электромонтажные работы</t>
  </si>
  <si>
    <t>Электромонтажные работы</t>
  </si>
  <si>
    <t>сметной стоимостью 52372,79 - 5711,37(с кап.ремонта)=</t>
  </si>
  <si>
    <t>395.0*6,93</t>
  </si>
  <si>
    <t>выполненые работы за октябрь 2015г.</t>
  </si>
  <si>
    <t>выполненные работы за декабрь 2015г</t>
  </si>
  <si>
    <t>калькуляция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</si>
</sst>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  <numFmt numFmtId="167" formatCode="0.0"/>
  </numFmts>
  <fonts count="41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14" fontId="0" fillId="0" borderId="10" xfId="0" applyNumberFormat="1" applyBorder="1" applyAlignment="1">
      <alignment/>
    </xf>
    <xf numFmtId="1" fontId="3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2" fontId="0" fillId="0" borderId="0" xfId="0" applyNumberFormat="1" applyAlignment="1">
      <alignment horizontal="left"/>
    </xf>
    <xf numFmtId="2" fontId="6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42034</v>
      </c>
      <c r="G1" s="11"/>
      <c r="H1" s="11"/>
      <c r="I1" s="4"/>
      <c r="J1" s="4"/>
      <c r="K1" s="11"/>
      <c r="L1" s="9"/>
    </row>
    <row r="2" spans="1:12" ht="20.25" customHeight="1">
      <c r="A2" s="1" t="s">
        <v>24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3420.73</v>
      </c>
      <c r="D5" s="12">
        <v>4771.23</v>
      </c>
      <c r="E5" s="12">
        <v>3199.4</v>
      </c>
      <c r="F5" s="12">
        <v>4992.56</v>
      </c>
      <c r="G5" s="4"/>
      <c r="H5" s="4" t="s">
        <v>27</v>
      </c>
      <c r="I5" s="11">
        <f>5711.35+0.02</f>
        <v>5711.370000000001</v>
      </c>
      <c r="J5" s="9"/>
    </row>
    <row r="6" spans="2:10" ht="12.75">
      <c r="B6" s="2" t="s">
        <v>6</v>
      </c>
      <c r="C6" s="12">
        <v>0</v>
      </c>
      <c r="D6" s="12">
        <v>0</v>
      </c>
      <c r="E6" s="12">
        <v>0</v>
      </c>
      <c r="F6" s="12">
        <v>0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3420.73</v>
      </c>
      <c r="D7" s="12">
        <f>SUM(D5:D6)</f>
        <v>4771.23</v>
      </c>
      <c r="E7" s="12">
        <f>SUM(E5:E6)</f>
        <v>3199.4</v>
      </c>
      <c r="F7" s="12">
        <f>SUM(F5:F6)</f>
        <v>4992.56</v>
      </c>
      <c r="G7" s="4"/>
      <c r="H7" s="4"/>
      <c r="I7" s="11"/>
      <c r="J7" s="9"/>
    </row>
    <row r="8" spans="2:12" ht="15">
      <c r="B8" s="17" t="s">
        <v>23</v>
      </c>
      <c r="C8" s="18">
        <v>35818.32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6" t="s">
        <v>29</v>
      </c>
      <c r="B10" s="28" t="s">
        <v>9</v>
      </c>
      <c r="C10" s="29"/>
      <c r="D10" s="23" t="s">
        <v>10</v>
      </c>
      <c r="E10" s="24"/>
      <c r="F10" s="24"/>
      <c r="G10" s="25"/>
      <c r="H10" s="23" t="s">
        <v>15</v>
      </c>
      <c r="I10" s="24"/>
      <c r="J10" s="24"/>
      <c r="K10" s="24"/>
      <c r="L10" s="25"/>
    </row>
    <row r="11" spans="1:12" ht="22.5" customHeight="1">
      <c r="A11" s="27"/>
      <c r="B11" s="30"/>
      <c r="C11" s="31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15"/>
      <c r="D13" s="12"/>
      <c r="F13" s="12" t="s">
        <v>28</v>
      </c>
      <c r="G13" s="12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2"/>
      <c r="F14" s="14" t="s">
        <v>21</v>
      </c>
      <c r="G14" s="14">
        <v>2543.8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4"/>
      <c r="G16" s="13"/>
      <c r="H16" s="3"/>
      <c r="I16" s="3"/>
      <c r="J16" s="3"/>
      <c r="K16" s="12"/>
      <c r="L16" s="8"/>
    </row>
    <row r="17" spans="1:12" ht="12.75">
      <c r="A17" s="2"/>
      <c r="B17" s="2"/>
      <c r="C17" s="13"/>
      <c r="D17" s="12"/>
      <c r="E17" s="12"/>
      <c r="F17" s="12"/>
      <c r="G17" s="12"/>
      <c r="H17" s="12"/>
      <c r="I17" s="3"/>
      <c r="J17" s="3"/>
      <c r="K17" s="12"/>
      <c r="L17" s="8"/>
    </row>
    <row r="19" spans="1:2" ht="12.75">
      <c r="A19" s="19" t="s">
        <v>22</v>
      </c>
      <c r="B19" s="18">
        <f>G14</f>
        <v>2543.8</v>
      </c>
    </row>
    <row r="20" spans="1:2" ht="15.75">
      <c r="A20" s="16" t="s">
        <v>23</v>
      </c>
      <c r="B20" s="18">
        <f>E7+C8-B19</f>
        <v>36473.92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42307</v>
      </c>
      <c r="G1" s="11"/>
      <c r="H1" s="11"/>
      <c r="I1" s="4"/>
      <c r="J1" s="4"/>
      <c r="K1" s="11"/>
      <c r="L1" s="9"/>
    </row>
    <row r="2" spans="1:12" ht="20.25" customHeight="1">
      <c r="A2" s="1" t="s">
        <v>24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сентябрь!F5</f>
        <v>9879.37</v>
      </c>
      <c r="D5" s="12">
        <v>5135.1</v>
      </c>
      <c r="E5" s="12">
        <v>3446.5</v>
      </c>
      <c r="F5" s="12">
        <f>C5+D5-E5</f>
        <v>11567.970000000001</v>
      </c>
      <c r="G5" s="4"/>
      <c r="H5" s="4" t="s">
        <v>27</v>
      </c>
      <c r="I5" s="11">
        <f>сентябрь!I5+0</f>
        <v>2.2026824808563106E-13</v>
      </c>
      <c r="J5" s="9"/>
    </row>
    <row r="6" spans="2:10" ht="12.75">
      <c r="B6" s="2" t="s">
        <v>6</v>
      </c>
      <c r="C6" s="12">
        <f>сентябрь!F6</f>
        <v>0</v>
      </c>
      <c r="D6" s="12">
        <v>0</v>
      </c>
      <c r="E6" s="12">
        <v>0</v>
      </c>
      <c r="F6" s="12">
        <f>C6+D6-E6</f>
        <v>0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9879.37</v>
      </c>
      <c r="D7" s="12">
        <f>SUM(D5:D6)</f>
        <v>5135.1</v>
      </c>
      <c r="E7" s="12">
        <f>SUM(E5:E6)</f>
        <v>3446.5</v>
      </c>
      <c r="F7" s="12">
        <f>SUM(F5:F6)</f>
        <v>11567.970000000001</v>
      </c>
      <c r="G7" s="4"/>
      <c r="H7" s="4"/>
      <c r="I7" s="11"/>
      <c r="J7" s="9"/>
    </row>
    <row r="8" spans="2:12" ht="15">
      <c r="B8" s="17" t="s">
        <v>23</v>
      </c>
      <c r="C8" s="18">
        <f>сентябрь!B20</f>
        <v>-3904.4900000000102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6" t="s">
        <v>29</v>
      </c>
      <c r="B10" s="28" t="s">
        <v>9</v>
      </c>
      <c r="C10" s="29"/>
      <c r="D10" s="23" t="s">
        <v>10</v>
      </c>
      <c r="E10" s="24"/>
      <c r="F10" s="24"/>
      <c r="G10" s="25"/>
      <c r="H10" s="23" t="s">
        <v>15</v>
      </c>
      <c r="I10" s="24"/>
      <c r="J10" s="24"/>
      <c r="K10" s="24"/>
      <c r="L10" s="25"/>
    </row>
    <row r="11" spans="1:12" ht="22.5" customHeight="1">
      <c r="A11" s="27"/>
      <c r="B11" s="30"/>
      <c r="C11" s="31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15"/>
      <c r="D13" s="12"/>
      <c r="F13" s="12" t="s">
        <v>40</v>
      </c>
      <c r="G13" s="12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2"/>
      <c r="F14" s="14" t="s">
        <v>21</v>
      </c>
      <c r="G14" s="14">
        <f>395*6.93</f>
        <v>2737.35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32" t="s">
        <v>41</v>
      </c>
      <c r="C16" s="33"/>
      <c r="D16" s="12"/>
      <c r="E16" s="12"/>
      <c r="F16" s="14"/>
      <c r="G16" s="13"/>
      <c r="H16" s="3"/>
      <c r="I16" s="3"/>
      <c r="J16" s="3"/>
      <c r="K16" s="12"/>
      <c r="L16" s="8"/>
    </row>
    <row r="17" spans="1:12" ht="12.75">
      <c r="A17" s="2"/>
      <c r="B17" s="34"/>
      <c r="C17" s="35"/>
      <c r="D17" s="12"/>
      <c r="E17" s="12"/>
      <c r="F17" s="14" t="s">
        <v>33</v>
      </c>
      <c r="G17" s="14">
        <v>1042.17</v>
      </c>
      <c r="H17" s="12"/>
      <c r="I17" s="3"/>
      <c r="J17" s="3"/>
      <c r="K17" s="12"/>
      <c r="L17" s="8"/>
    </row>
    <row r="18" spans="1:12" ht="12.75">
      <c r="A18" s="2"/>
      <c r="B18" s="2"/>
      <c r="C18" s="13"/>
      <c r="D18" s="12"/>
      <c r="E18" s="12"/>
      <c r="F18" s="12"/>
      <c r="G18" s="12"/>
      <c r="H18" s="12"/>
      <c r="I18" s="3"/>
      <c r="J18" s="3"/>
      <c r="K18" s="12"/>
      <c r="L18" s="8"/>
    </row>
    <row r="20" spans="1:2" ht="12.75">
      <c r="A20" s="19" t="s">
        <v>22</v>
      </c>
      <c r="B20" s="18">
        <f>G14+G17</f>
        <v>3779.52</v>
      </c>
    </row>
    <row r="21" spans="1:2" ht="15.75">
      <c r="A21" s="16" t="s">
        <v>23</v>
      </c>
      <c r="B21" s="18">
        <f>E7+C8-B20</f>
        <v>-4237.51000000001</v>
      </c>
    </row>
  </sheetData>
  <sheetProtection/>
  <mergeCells count="5">
    <mergeCell ref="H10:L10"/>
    <mergeCell ref="A10:A11"/>
    <mergeCell ref="B10:C11"/>
    <mergeCell ref="D10:G10"/>
    <mergeCell ref="B16:C17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42338</v>
      </c>
      <c r="G1" s="11"/>
      <c r="H1" s="11"/>
      <c r="I1" s="4"/>
      <c r="J1" s="4"/>
      <c r="K1" s="11"/>
      <c r="L1" s="9"/>
    </row>
    <row r="2" spans="1:12" ht="20.25" customHeight="1">
      <c r="A2" s="1" t="s">
        <v>24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октябрь!F5</f>
        <v>11567.970000000001</v>
      </c>
      <c r="D5" s="12">
        <v>5135.1</v>
      </c>
      <c r="E5" s="12">
        <v>6001.83</v>
      </c>
      <c r="F5" s="12">
        <f>C5+D5-E5</f>
        <v>10701.24</v>
      </c>
      <c r="G5" s="4"/>
      <c r="H5" s="4" t="s">
        <v>27</v>
      </c>
      <c r="I5" s="11">
        <f>октябрь!I5+0</f>
        <v>2.2026824808563106E-13</v>
      </c>
      <c r="J5" s="9"/>
    </row>
    <row r="6" spans="2:10" ht="12.75">
      <c r="B6" s="2" t="s">
        <v>6</v>
      </c>
      <c r="C6" s="12">
        <f>октябрь!F6</f>
        <v>0</v>
      </c>
      <c r="D6" s="12">
        <v>0</v>
      </c>
      <c r="E6" s="12">
        <v>0</v>
      </c>
      <c r="F6" s="12">
        <f>C6+D6-E6</f>
        <v>0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11567.970000000001</v>
      </c>
      <c r="D7" s="12">
        <f>SUM(D5:D6)</f>
        <v>5135.1</v>
      </c>
      <c r="E7" s="12">
        <f>SUM(E5:E6)</f>
        <v>6001.83</v>
      </c>
      <c r="F7" s="12">
        <f>SUM(F5:F6)</f>
        <v>10701.24</v>
      </c>
      <c r="G7" s="4"/>
      <c r="H7" s="4"/>
      <c r="I7" s="11"/>
      <c r="J7" s="9"/>
    </row>
    <row r="8" spans="2:12" ht="15">
      <c r="B8" s="17" t="s">
        <v>23</v>
      </c>
      <c r="C8" s="18">
        <f>октябрь!B21</f>
        <v>-4237.51000000001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6" t="s">
        <v>29</v>
      </c>
      <c r="B10" s="28" t="s">
        <v>9</v>
      </c>
      <c r="C10" s="29"/>
      <c r="D10" s="23" t="s">
        <v>10</v>
      </c>
      <c r="E10" s="24"/>
      <c r="F10" s="24"/>
      <c r="G10" s="25"/>
      <c r="H10" s="23" t="s">
        <v>15</v>
      </c>
      <c r="I10" s="24"/>
      <c r="J10" s="24"/>
      <c r="K10" s="24"/>
      <c r="L10" s="25"/>
    </row>
    <row r="11" spans="1:12" ht="22.5" customHeight="1">
      <c r="A11" s="27"/>
      <c r="B11" s="30"/>
      <c r="C11" s="31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15"/>
      <c r="D13" s="12"/>
      <c r="F13" s="12" t="s">
        <v>40</v>
      </c>
      <c r="G13" s="12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2"/>
      <c r="F14" s="14" t="s">
        <v>21</v>
      </c>
      <c r="G14" s="14">
        <f>395*6.93</f>
        <v>2737.35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4"/>
      <c r="G16" s="13"/>
      <c r="H16" s="3"/>
      <c r="I16" s="3"/>
      <c r="J16" s="3"/>
      <c r="K16" s="12"/>
      <c r="L16" s="8"/>
    </row>
    <row r="17" spans="1:12" ht="12.75">
      <c r="A17" s="2"/>
      <c r="B17" s="2"/>
      <c r="C17" s="13"/>
      <c r="D17" s="12"/>
      <c r="E17" s="12"/>
      <c r="F17" s="12"/>
      <c r="G17" s="12"/>
      <c r="H17" s="12"/>
      <c r="I17" s="3"/>
      <c r="J17" s="3"/>
      <c r="K17" s="12"/>
      <c r="L17" s="8"/>
    </row>
    <row r="19" spans="1:2" ht="12.75">
      <c r="A19" s="19" t="s">
        <v>22</v>
      </c>
      <c r="B19" s="18">
        <f>G14</f>
        <v>2737.35</v>
      </c>
    </row>
    <row r="20" spans="1:2" ht="15.75">
      <c r="A20" s="16" t="s">
        <v>23</v>
      </c>
      <c r="B20" s="18">
        <f>E7+C8-B19</f>
        <v>-973.0300000000102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42368</v>
      </c>
      <c r="G1" s="11"/>
      <c r="H1" s="11"/>
      <c r="I1" s="4"/>
      <c r="J1" s="4"/>
      <c r="K1" s="11"/>
      <c r="L1" s="9"/>
    </row>
    <row r="2" spans="1:12" ht="20.25" customHeight="1">
      <c r="A2" s="1" t="s">
        <v>24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ноябрь!F5</f>
        <v>10701.24</v>
      </c>
      <c r="D5" s="12">
        <v>5135.1</v>
      </c>
      <c r="E5" s="12">
        <v>6243.38</v>
      </c>
      <c r="F5" s="12">
        <f>C5+D5-E5</f>
        <v>9592.96</v>
      </c>
      <c r="G5" s="4"/>
      <c r="H5" s="4" t="s">
        <v>27</v>
      </c>
      <c r="I5" s="11">
        <f>ноябрь!I5+0</f>
        <v>2.2026824808563106E-13</v>
      </c>
      <c r="J5" s="9"/>
    </row>
    <row r="6" spans="2:10" ht="12.75">
      <c r="B6" s="2" t="s">
        <v>6</v>
      </c>
      <c r="C6" s="12">
        <f>ноябрь!F6</f>
        <v>0</v>
      </c>
      <c r="D6" s="12">
        <v>0</v>
      </c>
      <c r="E6" s="12">
        <v>0</v>
      </c>
      <c r="F6" s="12">
        <f>C6+D6-E6</f>
        <v>0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10701.24</v>
      </c>
      <c r="D7" s="12">
        <f>SUM(D5:D6)</f>
        <v>5135.1</v>
      </c>
      <c r="E7" s="12">
        <f>SUM(E5:E6)</f>
        <v>6243.38</v>
      </c>
      <c r="F7" s="12">
        <f>SUM(F5:F6)</f>
        <v>9592.96</v>
      </c>
      <c r="G7" s="4"/>
      <c r="H7" s="4"/>
      <c r="I7" s="11"/>
      <c r="J7" s="9"/>
    </row>
    <row r="8" spans="2:12" ht="15">
      <c r="B8" s="17" t="s">
        <v>23</v>
      </c>
      <c r="C8" s="18">
        <f>ноябрь!B20</f>
        <v>-973.0300000000102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6" t="s">
        <v>29</v>
      </c>
      <c r="B10" s="28" t="s">
        <v>9</v>
      </c>
      <c r="C10" s="29"/>
      <c r="D10" s="23" t="s">
        <v>10</v>
      </c>
      <c r="E10" s="24"/>
      <c r="F10" s="24"/>
      <c r="G10" s="25"/>
      <c r="H10" s="23" t="s">
        <v>15</v>
      </c>
      <c r="I10" s="24"/>
      <c r="J10" s="24"/>
      <c r="K10" s="24"/>
      <c r="L10" s="25"/>
    </row>
    <row r="11" spans="1:12" ht="22.5" customHeight="1">
      <c r="A11" s="27"/>
      <c r="B11" s="30"/>
      <c r="C11" s="31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15"/>
      <c r="D13" s="12"/>
      <c r="F13" s="12" t="s">
        <v>40</v>
      </c>
      <c r="G13" s="12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2"/>
      <c r="F14" s="14" t="s">
        <v>21</v>
      </c>
      <c r="G14" s="14">
        <f>395*6.93</f>
        <v>2737.35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32" t="s">
        <v>42</v>
      </c>
      <c r="C16" s="33"/>
      <c r="D16" s="12"/>
      <c r="E16" s="12"/>
      <c r="F16" s="14"/>
      <c r="G16" s="13"/>
      <c r="H16" s="3"/>
      <c r="I16" s="3"/>
      <c r="J16" s="3"/>
      <c r="K16" s="12"/>
      <c r="L16" s="8"/>
    </row>
    <row r="17" spans="1:12" ht="12.75">
      <c r="A17" s="2"/>
      <c r="B17" s="34"/>
      <c r="C17" s="35"/>
      <c r="D17" s="12"/>
      <c r="E17" s="12"/>
      <c r="F17" s="14" t="s">
        <v>43</v>
      </c>
      <c r="G17" s="13">
        <v>570.4</v>
      </c>
      <c r="H17" s="3"/>
      <c r="I17" s="3"/>
      <c r="J17" s="3"/>
      <c r="K17" s="12"/>
      <c r="L17" s="8"/>
    </row>
    <row r="18" spans="1:12" ht="12.75">
      <c r="A18" s="2"/>
      <c r="B18" s="2"/>
      <c r="C18" s="13"/>
      <c r="D18" s="12"/>
      <c r="E18" s="12"/>
      <c r="F18" s="12"/>
      <c r="G18" s="12"/>
      <c r="H18" s="12"/>
      <c r="I18" s="3"/>
      <c r="J18" s="3"/>
      <c r="K18" s="12"/>
      <c r="L18" s="8"/>
    </row>
    <row r="20" spans="1:2" ht="12.75">
      <c r="A20" s="19" t="s">
        <v>22</v>
      </c>
      <c r="B20" s="18">
        <f>G14+G17</f>
        <v>3307.75</v>
      </c>
    </row>
    <row r="21" spans="1:2" ht="15.75">
      <c r="A21" s="16" t="s">
        <v>23</v>
      </c>
      <c r="B21" s="18">
        <f>E7+C8-B20</f>
        <v>1962.5999999999894</v>
      </c>
    </row>
  </sheetData>
  <sheetProtection/>
  <mergeCells count="5">
    <mergeCell ref="A10:A11"/>
    <mergeCell ref="B10:C11"/>
    <mergeCell ref="D10:G10"/>
    <mergeCell ref="H10:L10"/>
    <mergeCell ref="B16:C17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 t="s">
        <v>30</v>
      </c>
      <c r="G1" s="11"/>
      <c r="H1" s="11"/>
      <c r="I1" s="4"/>
      <c r="J1" s="4"/>
      <c r="K1" s="11"/>
      <c r="L1" s="9"/>
    </row>
    <row r="2" spans="1:12" ht="20.25" customHeight="1">
      <c r="A2" s="1" t="s">
        <v>24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январь!F5</f>
        <v>4992.56</v>
      </c>
      <c r="D5" s="12">
        <v>4771.24</v>
      </c>
      <c r="E5" s="12">
        <v>2635.62</v>
      </c>
      <c r="F5" s="12">
        <v>7128.18</v>
      </c>
      <c r="G5" s="4"/>
      <c r="H5" s="4" t="s">
        <v>27</v>
      </c>
      <c r="I5" s="11">
        <f>январь!I5</f>
        <v>5711.370000000001</v>
      </c>
      <c r="J5" s="9"/>
    </row>
    <row r="6" spans="2:10" ht="12.75">
      <c r="B6" s="2" t="s">
        <v>6</v>
      </c>
      <c r="C6" s="12">
        <f>январь!F6</f>
        <v>0</v>
      </c>
      <c r="D6" s="12">
        <v>0</v>
      </c>
      <c r="E6" s="12">
        <v>0</v>
      </c>
      <c r="F6" s="12">
        <v>0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4992.56</v>
      </c>
      <c r="D7" s="12">
        <f>SUM(D5:D6)</f>
        <v>4771.24</v>
      </c>
      <c r="E7" s="12">
        <f>SUM(E5:E6)</f>
        <v>2635.62</v>
      </c>
      <c r="F7" s="12">
        <f>SUM(F5:F6)</f>
        <v>7128.18</v>
      </c>
      <c r="G7" s="4"/>
      <c r="H7" s="4"/>
      <c r="I7" s="11"/>
      <c r="J7" s="9"/>
    </row>
    <row r="8" spans="2:12" ht="15">
      <c r="B8" s="17" t="s">
        <v>23</v>
      </c>
      <c r="C8" s="18">
        <f>январь!B20</f>
        <v>36473.92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6" t="s">
        <v>29</v>
      </c>
      <c r="B10" s="28" t="s">
        <v>9</v>
      </c>
      <c r="C10" s="29"/>
      <c r="D10" s="23" t="s">
        <v>10</v>
      </c>
      <c r="E10" s="24"/>
      <c r="F10" s="24"/>
      <c r="G10" s="25"/>
      <c r="H10" s="23" t="s">
        <v>15</v>
      </c>
      <c r="I10" s="24"/>
      <c r="J10" s="24"/>
      <c r="K10" s="24"/>
      <c r="L10" s="25"/>
    </row>
    <row r="11" spans="1:12" ht="22.5" customHeight="1">
      <c r="A11" s="27"/>
      <c r="B11" s="30"/>
      <c r="C11" s="31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15"/>
      <c r="D13" s="12"/>
      <c r="F13" s="12" t="s">
        <v>28</v>
      </c>
      <c r="G13" s="12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2"/>
      <c r="F14" s="14" t="s">
        <v>21</v>
      </c>
      <c r="G14" s="14">
        <v>2543.8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0">
        <v>42048</v>
      </c>
      <c r="B16" s="32" t="s">
        <v>31</v>
      </c>
      <c r="C16" s="33"/>
      <c r="D16" s="12" t="s">
        <v>32</v>
      </c>
      <c r="E16" s="12" t="s">
        <v>33</v>
      </c>
      <c r="F16" s="21">
        <v>2</v>
      </c>
      <c r="G16" s="13">
        <v>1416.64</v>
      </c>
      <c r="H16" s="3"/>
      <c r="I16" s="3"/>
      <c r="J16" s="3"/>
      <c r="K16" s="12"/>
      <c r="L16" s="8"/>
    </row>
    <row r="17" spans="1:12" ht="12.75">
      <c r="A17" s="2"/>
      <c r="B17" s="34"/>
      <c r="C17" s="35"/>
      <c r="D17" s="12" t="s">
        <v>32</v>
      </c>
      <c r="E17" s="12"/>
      <c r="F17" s="14"/>
      <c r="G17" s="13"/>
      <c r="H17" s="3"/>
      <c r="I17" s="3"/>
      <c r="J17" s="3"/>
      <c r="K17" s="12"/>
      <c r="L17" s="8"/>
    </row>
    <row r="18" spans="1:12" ht="12.75">
      <c r="A18" s="2"/>
      <c r="B18" s="2"/>
      <c r="C18" s="13"/>
      <c r="D18" s="12"/>
      <c r="E18" s="12"/>
      <c r="F18" s="12"/>
      <c r="G18" s="12"/>
      <c r="H18" s="12"/>
      <c r="I18" s="3"/>
      <c r="J18" s="3"/>
      <c r="K18" s="12"/>
      <c r="L18" s="8"/>
    </row>
    <row r="20" spans="1:2" ht="12.75">
      <c r="A20" s="19" t="s">
        <v>22</v>
      </c>
      <c r="B20" s="18">
        <f>G14+G16</f>
        <v>3960.4400000000005</v>
      </c>
    </row>
    <row r="21" spans="1:2" ht="15.75">
      <c r="A21" s="16" t="s">
        <v>23</v>
      </c>
      <c r="B21" s="18">
        <f>E7+C8-B20</f>
        <v>35149.1</v>
      </c>
    </row>
  </sheetData>
  <sheetProtection/>
  <mergeCells count="5">
    <mergeCell ref="H10:L10"/>
    <mergeCell ref="A10:A11"/>
    <mergeCell ref="B10:C11"/>
    <mergeCell ref="D10:G10"/>
    <mergeCell ref="B16:C17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42093</v>
      </c>
      <c r="G1" s="11"/>
      <c r="H1" s="11"/>
      <c r="I1" s="4"/>
      <c r="J1" s="4"/>
      <c r="K1" s="11"/>
      <c r="L1" s="9"/>
    </row>
    <row r="2" spans="1:12" ht="20.25" customHeight="1">
      <c r="A2" s="1" t="s">
        <v>24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февраль!F5</f>
        <v>7128.18</v>
      </c>
      <c r="D5" s="12">
        <v>4771.24</v>
      </c>
      <c r="E5" s="12">
        <v>3864.17</v>
      </c>
      <c r="F5" s="12">
        <f>C5+D5-E5</f>
        <v>8035.25</v>
      </c>
      <c r="G5" s="4"/>
      <c r="H5" s="4" t="s">
        <v>27</v>
      </c>
      <c r="I5" s="11">
        <f>февраль!I5</f>
        <v>5711.370000000001</v>
      </c>
      <c r="J5" s="9"/>
    </row>
    <row r="6" spans="2:10" ht="12.75">
      <c r="B6" s="2" t="s">
        <v>6</v>
      </c>
      <c r="C6" s="12">
        <f>февраль!F6</f>
        <v>0</v>
      </c>
      <c r="D6" s="12">
        <v>0</v>
      </c>
      <c r="E6" s="12">
        <v>0</v>
      </c>
      <c r="F6" s="12">
        <v>0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7128.18</v>
      </c>
      <c r="D7" s="12">
        <f>SUM(D5:D6)</f>
        <v>4771.24</v>
      </c>
      <c r="E7" s="12">
        <f>SUM(E5:E6)</f>
        <v>3864.17</v>
      </c>
      <c r="F7" s="12">
        <f>SUM(F5:F6)</f>
        <v>8035.25</v>
      </c>
      <c r="G7" s="4"/>
      <c r="H7" s="4"/>
      <c r="I7" s="11"/>
      <c r="J7" s="9"/>
    </row>
    <row r="8" spans="2:12" ht="15">
      <c r="B8" s="17" t="s">
        <v>23</v>
      </c>
      <c r="C8" s="18">
        <f>февраль!B21</f>
        <v>35149.1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6" t="s">
        <v>29</v>
      </c>
      <c r="B10" s="28" t="s">
        <v>9</v>
      </c>
      <c r="C10" s="29"/>
      <c r="D10" s="23" t="s">
        <v>10</v>
      </c>
      <c r="E10" s="24"/>
      <c r="F10" s="24"/>
      <c r="G10" s="25"/>
      <c r="H10" s="23" t="s">
        <v>15</v>
      </c>
      <c r="I10" s="24"/>
      <c r="J10" s="24"/>
      <c r="K10" s="24"/>
      <c r="L10" s="25"/>
    </row>
    <row r="11" spans="1:12" ht="22.5" customHeight="1">
      <c r="A11" s="27"/>
      <c r="B11" s="30"/>
      <c r="C11" s="31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15"/>
      <c r="D13" s="12"/>
      <c r="F13" s="12" t="s">
        <v>28</v>
      </c>
      <c r="G13" s="12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2"/>
      <c r="F14" s="14" t="s">
        <v>21</v>
      </c>
      <c r="G14" s="14">
        <v>2543.8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4"/>
      <c r="G16" s="13"/>
      <c r="H16" s="3"/>
      <c r="I16" s="3"/>
      <c r="J16" s="3"/>
      <c r="K16" s="12"/>
      <c r="L16" s="8"/>
    </row>
    <row r="17" spans="1:12" ht="12.75">
      <c r="A17" s="2"/>
      <c r="B17" s="2"/>
      <c r="C17" s="13"/>
      <c r="D17" s="12"/>
      <c r="E17" s="12"/>
      <c r="F17" s="12"/>
      <c r="G17" s="12"/>
      <c r="H17" s="12"/>
      <c r="I17" s="3"/>
      <c r="J17" s="3"/>
      <c r="K17" s="12"/>
      <c r="L17" s="8"/>
    </row>
    <row r="19" spans="1:2" ht="12.75">
      <c r="A19" s="19" t="s">
        <v>22</v>
      </c>
      <c r="B19" s="18">
        <f>G14</f>
        <v>2543.8</v>
      </c>
    </row>
    <row r="20" spans="1:2" ht="15.75">
      <c r="A20" s="16" t="s">
        <v>23</v>
      </c>
      <c r="B20" s="18">
        <f>E7+C8-B19</f>
        <v>36469.469999999994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42124</v>
      </c>
      <c r="G1" s="11"/>
      <c r="H1" s="11"/>
      <c r="I1" s="4"/>
      <c r="J1" s="4"/>
      <c r="K1" s="11"/>
      <c r="L1" s="9"/>
    </row>
    <row r="2" spans="1:12" ht="20.25" customHeight="1">
      <c r="A2" s="1" t="s">
        <v>24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март!F5</f>
        <v>8035.25</v>
      </c>
      <c r="D5" s="12">
        <v>4771.24</v>
      </c>
      <c r="E5" s="12">
        <v>5169.67</v>
      </c>
      <c r="F5" s="12">
        <f>C5+D5-E5</f>
        <v>7636.82</v>
      </c>
      <c r="G5" s="4"/>
      <c r="H5" s="4" t="s">
        <v>27</v>
      </c>
      <c r="I5" s="11">
        <f>март!I5</f>
        <v>5711.370000000001</v>
      </c>
      <c r="J5" s="9"/>
    </row>
    <row r="6" spans="2:10" ht="12.75">
      <c r="B6" s="2" t="s">
        <v>6</v>
      </c>
      <c r="C6" s="12">
        <f>март!F6</f>
        <v>0</v>
      </c>
      <c r="D6" s="12">
        <v>0</v>
      </c>
      <c r="E6" s="12">
        <v>0</v>
      </c>
      <c r="F6" s="12">
        <f>C6+D6-E6</f>
        <v>0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8035.25</v>
      </c>
      <c r="D7" s="12">
        <f>SUM(D5:D6)</f>
        <v>4771.24</v>
      </c>
      <c r="E7" s="12">
        <f>SUM(E5:E6)</f>
        <v>5169.67</v>
      </c>
      <c r="F7" s="12">
        <f>SUM(F5:F6)</f>
        <v>7636.82</v>
      </c>
      <c r="G7" s="4"/>
      <c r="H7" s="4"/>
      <c r="I7" s="11"/>
      <c r="J7" s="9"/>
    </row>
    <row r="8" spans="2:12" ht="15">
      <c r="B8" s="17" t="s">
        <v>23</v>
      </c>
      <c r="C8" s="18">
        <f>март!B20</f>
        <v>36469.469999999994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6" t="s">
        <v>29</v>
      </c>
      <c r="B10" s="28" t="s">
        <v>9</v>
      </c>
      <c r="C10" s="29"/>
      <c r="D10" s="23" t="s">
        <v>10</v>
      </c>
      <c r="E10" s="24"/>
      <c r="F10" s="24"/>
      <c r="G10" s="25"/>
      <c r="H10" s="23" t="s">
        <v>15</v>
      </c>
      <c r="I10" s="24"/>
      <c r="J10" s="24"/>
      <c r="K10" s="24"/>
      <c r="L10" s="25"/>
    </row>
    <row r="11" spans="1:12" ht="22.5" customHeight="1">
      <c r="A11" s="27"/>
      <c r="B11" s="30"/>
      <c r="C11" s="31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15"/>
      <c r="D13" s="12"/>
      <c r="F13" s="12" t="s">
        <v>28</v>
      </c>
      <c r="G13" s="12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2"/>
      <c r="F14" s="14" t="s">
        <v>21</v>
      </c>
      <c r="G14" s="14">
        <v>2543.8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4"/>
      <c r="G16" s="13"/>
      <c r="H16" s="3"/>
      <c r="I16" s="3"/>
      <c r="J16" s="3"/>
      <c r="K16" s="12"/>
      <c r="L16" s="8"/>
    </row>
    <row r="17" spans="1:12" ht="12.75">
      <c r="A17" s="2"/>
      <c r="B17" s="2"/>
      <c r="C17" s="13"/>
      <c r="D17" s="12"/>
      <c r="E17" s="12"/>
      <c r="F17" s="12"/>
      <c r="G17" s="12"/>
      <c r="H17" s="12"/>
      <c r="I17" s="3"/>
      <c r="J17" s="3"/>
      <c r="K17" s="12"/>
      <c r="L17" s="8"/>
    </row>
    <row r="19" spans="1:2" ht="12.75">
      <c r="A19" s="19" t="s">
        <v>22</v>
      </c>
      <c r="B19" s="18">
        <f>G14</f>
        <v>2543.8</v>
      </c>
    </row>
    <row r="20" spans="1:2" ht="15.75">
      <c r="A20" s="16" t="s">
        <v>23</v>
      </c>
      <c r="B20" s="18">
        <f>E7+C8-B19</f>
        <v>39095.33999999999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42154</v>
      </c>
      <c r="G1" s="11"/>
      <c r="H1" s="11"/>
      <c r="I1" s="4"/>
      <c r="J1" s="4"/>
      <c r="K1" s="11"/>
      <c r="L1" s="9"/>
    </row>
    <row r="2" spans="1:12" ht="20.25" customHeight="1">
      <c r="A2" s="1" t="s">
        <v>24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апрель!F5</f>
        <v>7636.82</v>
      </c>
      <c r="D5" s="12">
        <v>4771.24</v>
      </c>
      <c r="E5" s="12">
        <v>1489.54</v>
      </c>
      <c r="F5" s="12">
        <f>C5+D5-E5</f>
        <v>10918.52</v>
      </c>
      <c r="G5" s="4"/>
      <c r="H5" s="4" t="s">
        <v>27</v>
      </c>
      <c r="I5" s="11">
        <f>апрель!I5</f>
        <v>5711.370000000001</v>
      </c>
      <c r="J5" s="9"/>
    </row>
    <row r="6" spans="2:10" ht="12.75">
      <c r="B6" s="2" t="s">
        <v>6</v>
      </c>
      <c r="C6" s="12">
        <f>апрель!F6</f>
        <v>0</v>
      </c>
      <c r="D6" s="12">
        <v>0</v>
      </c>
      <c r="E6" s="12">
        <v>0</v>
      </c>
      <c r="F6" s="12">
        <f>C6+D6-E6</f>
        <v>0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7636.82</v>
      </c>
      <c r="D7" s="12">
        <f>SUM(D5:D6)</f>
        <v>4771.24</v>
      </c>
      <c r="E7" s="12">
        <f>SUM(E5:E6)</f>
        <v>1489.54</v>
      </c>
      <c r="F7" s="12">
        <f>SUM(F5:F6)</f>
        <v>10918.52</v>
      </c>
      <c r="G7" s="4"/>
      <c r="H7" s="4"/>
      <c r="I7" s="11"/>
      <c r="J7" s="9"/>
    </row>
    <row r="8" spans="2:12" ht="15">
      <c r="B8" s="17" t="s">
        <v>23</v>
      </c>
      <c r="C8" s="18">
        <f>апрель!B20</f>
        <v>39095.33999999999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6" t="s">
        <v>29</v>
      </c>
      <c r="B10" s="28" t="s">
        <v>9</v>
      </c>
      <c r="C10" s="29"/>
      <c r="D10" s="23" t="s">
        <v>10</v>
      </c>
      <c r="E10" s="24"/>
      <c r="F10" s="24"/>
      <c r="G10" s="25"/>
      <c r="H10" s="23" t="s">
        <v>15</v>
      </c>
      <c r="I10" s="24"/>
      <c r="J10" s="24"/>
      <c r="K10" s="24"/>
      <c r="L10" s="25"/>
    </row>
    <row r="11" spans="1:12" ht="22.5" customHeight="1">
      <c r="A11" s="27"/>
      <c r="B11" s="30"/>
      <c r="C11" s="31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15"/>
      <c r="D13" s="12"/>
      <c r="F13" s="12" t="s">
        <v>28</v>
      </c>
      <c r="G13" s="12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2"/>
      <c r="F14" s="14" t="s">
        <v>21</v>
      </c>
      <c r="G14" s="14">
        <v>2543.8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3" t="s">
        <v>34</v>
      </c>
      <c r="C16" s="25"/>
      <c r="D16" s="12"/>
      <c r="E16" s="12"/>
      <c r="F16" s="14" t="s">
        <v>33</v>
      </c>
      <c r="G16" s="13">
        <v>5456.11</v>
      </c>
      <c r="H16" s="3"/>
      <c r="I16" s="3"/>
      <c r="J16" s="3"/>
      <c r="K16" s="12"/>
      <c r="L16" s="8"/>
    </row>
    <row r="17" spans="1:12" ht="12.75">
      <c r="A17" s="2"/>
      <c r="B17" s="2"/>
      <c r="C17" s="13"/>
      <c r="D17" s="12"/>
      <c r="E17" s="12"/>
      <c r="F17" s="12"/>
      <c r="G17" s="12"/>
      <c r="H17" s="12"/>
      <c r="I17" s="3"/>
      <c r="J17" s="3"/>
      <c r="K17" s="12"/>
      <c r="L17" s="8"/>
    </row>
    <row r="19" spans="1:2" ht="12.75">
      <c r="A19" s="19" t="s">
        <v>22</v>
      </c>
      <c r="B19" s="18">
        <f>G14+G16</f>
        <v>7999.91</v>
      </c>
    </row>
    <row r="20" spans="1:2" ht="15.75">
      <c r="A20" s="16" t="s">
        <v>23</v>
      </c>
      <c r="B20" s="18">
        <f>E7+C8-B19</f>
        <v>32584.96999999999</v>
      </c>
    </row>
  </sheetData>
  <sheetProtection/>
  <mergeCells count="5">
    <mergeCell ref="A10:A11"/>
    <mergeCell ref="B10:C11"/>
    <mergeCell ref="D10:G10"/>
    <mergeCell ref="H10:L10"/>
    <mergeCell ref="B16:C16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42185</v>
      </c>
      <c r="G1" s="11"/>
      <c r="H1" s="11"/>
      <c r="I1" s="4"/>
      <c r="J1" s="4"/>
      <c r="K1" s="11"/>
      <c r="L1" s="9"/>
    </row>
    <row r="2" spans="1:12" ht="20.25" customHeight="1">
      <c r="A2" s="1" t="s">
        <v>24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май!F5</f>
        <v>10918.52</v>
      </c>
      <c r="D5" s="12">
        <v>4771.24</v>
      </c>
      <c r="E5" s="12">
        <v>7983.78</v>
      </c>
      <c r="F5" s="12">
        <f>C5+D5-E5</f>
        <v>7705.9800000000005</v>
      </c>
      <c r="G5" s="4"/>
      <c r="H5" s="4" t="s">
        <v>27</v>
      </c>
      <c r="I5" s="11">
        <f>май!I5</f>
        <v>5711.370000000001</v>
      </c>
      <c r="J5" s="9"/>
    </row>
    <row r="6" spans="2:10" ht="12.75">
      <c r="B6" s="2" t="s">
        <v>6</v>
      </c>
      <c r="C6" s="12">
        <f>май!F6</f>
        <v>0</v>
      </c>
      <c r="D6" s="12">
        <v>0</v>
      </c>
      <c r="E6" s="12">
        <v>0</v>
      </c>
      <c r="F6" s="12">
        <f>C6+D6-E6</f>
        <v>0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10918.52</v>
      </c>
      <c r="D7" s="12">
        <f>SUM(D5:D6)</f>
        <v>4771.24</v>
      </c>
      <c r="E7" s="12">
        <f>SUM(E5:E6)</f>
        <v>7983.78</v>
      </c>
      <c r="F7" s="12">
        <f>SUM(F5:F6)</f>
        <v>7705.9800000000005</v>
      </c>
      <c r="G7" s="4"/>
      <c r="H7" s="4"/>
      <c r="I7" s="11"/>
      <c r="J7" s="9"/>
    </row>
    <row r="8" spans="2:12" ht="15">
      <c r="B8" s="17" t="s">
        <v>23</v>
      </c>
      <c r="C8" s="18">
        <f>май!B20</f>
        <v>32584.96999999999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6" t="s">
        <v>29</v>
      </c>
      <c r="B10" s="28" t="s">
        <v>9</v>
      </c>
      <c r="C10" s="29"/>
      <c r="D10" s="23" t="s">
        <v>10</v>
      </c>
      <c r="E10" s="24"/>
      <c r="F10" s="24"/>
      <c r="G10" s="25"/>
      <c r="H10" s="23" t="s">
        <v>15</v>
      </c>
      <c r="I10" s="24"/>
      <c r="J10" s="24"/>
      <c r="K10" s="24"/>
      <c r="L10" s="25"/>
    </row>
    <row r="11" spans="1:12" ht="22.5" customHeight="1">
      <c r="A11" s="27"/>
      <c r="B11" s="30"/>
      <c r="C11" s="31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15"/>
      <c r="D13" s="12"/>
      <c r="F13" s="12" t="s">
        <v>28</v>
      </c>
      <c r="G13" s="12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2"/>
      <c r="F14" s="14" t="s">
        <v>21</v>
      </c>
      <c r="G14" s="14">
        <v>2543.8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4"/>
      <c r="G16" s="13"/>
      <c r="H16" s="3"/>
      <c r="I16" s="3"/>
      <c r="J16" s="3"/>
      <c r="K16" s="12"/>
      <c r="L16" s="8"/>
    </row>
    <row r="17" spans="1:12" ht="12.75">
      <c r="A17" s="2"/>
      <c r="B17" s="2"/>
      <c r="C17" s="13"/>
      <c r="D17" s="12"/>
      <c r="E17" s="12"/>
      <c r="F17" s="12"/>
      <c r="G17" s="12"/>
      <c r="H17" s="12"/>
      <c r="I17" s="3"/>
      <c r="J17" s="3"/>
      <c r="K17" s="12"/>
      <c r="L17" s="8"/>
    </row>
    <row r="19" spans="1:2" ht="12.75">
      <c r="A19" s="19" t="s">
        <v>22</v>
      </c>
      <c r="B19" s="18">
        <f>G14</f>
        <v>2543.8</v>
      </c>
    </row>
    <row r="20" spans="1:2" ht="15.75">
      <c r="A20" s="16" t="s">
        <v>23</v>
      </c>
      <c r="B20" s="18">
        <f>E7+C8-B19</f>
        <v>38024.94999999999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2.00390625" style="0" customWidth="1"/>
    <col min="4" max="4" width="11.625" style="9" customWidth="1"/>
    <col min="5" max="5" width="17.6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42215</v>
      </c>
      <c r="G1" s="11"/>
      <c r="H1" s="11"/>
      <c r="I1" s="4"/>
      <c r="J1" s="4"/>
      <c r="K1" s="11"/>
      <c r="L1" s="9"/>
    </row>
    <row r="2" spans="1:12" ht="20.25" customHeight="1">
      <c r="A2" s="1" t="s">
        <v>24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2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июнь!F5</f>
        <v>7705.9800000000005</v>
      </c>
      <c r="D5" s="12">
        <v>4771.24</v>
      </c>
      <c r="E5" s="12">
        <v>3355.84</v>
      </c>
      <c r="F5" s="12">
        <f>C5+D5-E5</f>
        <v>9121.380000000001</v>
      </c>
      <c r="G5" s="4"/>
      <c r="H5" s="4" t="s">
        <v>27</v>
      </c>
      <c r="I5" s="11">
        <f>июнь!I5</f>
        <v>5711.370000000001</v>
      </c>
      <c r="J5" s="9"/>
    </row>
    <row r="6" spans="2:12" ht="12.75">
      <c r="B6" s="2" t="s">
        <v>6</v>
      </c>
      <c r="C6" s="12">
        <f>июнь!F6</f>
        <v>0</v>
      </c>
      <c r="D6" s="12">
        <v>0</v>
      </c>
      <c r="E6" s="12">
        <v>0</v>
      </c>
      <c r="F6" s="12">
        <f>C6+D6-E6</f>
        <v>0</v>
      </c>
      <c r="G6" s="4"/>
      <c r="H6" s="4" t="s">
        <v>35</v>
      </c>
      <c r="I6" s="11">
        <f>I5+52.74</f>
        <v>5764.110000000001</v>
      </c>
      <c r="J6" s="36" t="s">
        <v>37</v>
      </c>
      <c r="K6" s="36"/>
      <c r="L6" s="36"/>
    </row>
    <row r="7" spans="2:10" ht="12.75">
      <c r="B7" s="2" t="s">
        <v>8</v>
      </c>
      <c r="C7" s="3">
        <f>SUM(C5:C6)</f>
        <v>7705.9800000000005</v>
      </c>
      <c r="D7" s="12">
        <f>SUM(D5:D6)</f>
        <v>4771.24</v>
      </c>
      <c r="E7" s="12">
        <f>SUM(E5:E6)</f>
        <v>3355.84</v>
      </c>
      <c r="F7" s="12">
        <f>SUM(F5:F6)</f>
        <v>9121.380000000001</v>
      </c>
      <c r="G7" s="4"/>
      <c r="H7" s="4" t="s">
        <v>36</v>
      </c>
      <c r="I7" s="11">
        <f>I5-I6</f>
        <v>-52.73999999999978</v>
      </c>
      <c r="J7" s="9"/>
    </row>
    <row r="8" spans="2:12" ht="15">
      <c r="B8" s="17" t="s">
        <v>23</v>
      </c>
      <c r="C8" s="18">
        <f>июнь!B20</f>
        <v>38024.94999999999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6" t="s">
        <v>29</v>
      </c>
      <c r="B10" s="28" t="s">
        <v>9</v>
      </c>
      <c r="C10" s="29"/>
      <c r="D10" s="23" t="s">
        <v>10</v>
      </c>
      <c r="E10" s="24"/>
      <c r="F10" s="24"/>
      <c r="G10" s="25"/>
      <c r="H10" s="23" t="s">
        <v>15</v>
      </c>
      <c r="I10" s="24"/>
      <c r="J10" s="24"/>
      <c r="K10" s="24"/>
      <c r="L10" s="25"/>
    </row>
    <row r="11" spans="1:12" ht="22.5" customHeight="1">
      <c r="A11" s="27"/>
      <c r="B11" s="30"/>
      <c r="C11" s="31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15"/>
      <c r="D13" s="12"/>
      <c r="F13" s="12" t="s">
        <v>28</v>
      </c>
      <c r="G13" s="12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2"/>
      <c r="F14" s="14" t="s">
        <v>21</v>
      </c>
      <c r="G14" s="14">
        <v>2543.8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3" t="s">
        <v>38</v>
      </c>
      <c r="C16" s="25"/>
      <c r="D16" s="37" t="s">
        <v>39</v>
      </c>
      <c r="E16" s="38"/>
      <c r="F16" s="39"/>
      <c r="G16" s="14">
        <f>52372.79-I6</f>
        <v>46608.68</v>
      </c>
      <c r="H16" s="3"/>
      <c r="I16" s="3"/>
      <c r="J16" s="3"/>
      <c r="K16" s="12"/>
      <c r="L16" s="8"/>
    </row>
    <row r="17" spans="1:12" ht="12.75">
      <c r="A17" s="2"/>
      <c r="B17" s="2"/>
      <c r="C17" s="13"/>
      <c r="D17" s="12"/>
      <c r="E17" s="12"/>
      <c r="F17" s="12"/>
      <c r="G17" s="12"/>
      <c r="H17" s="12"/>
      <c r="I17" s="3"/>
      <c r="J17" s="3"/>
      <c r="K17" s="12"/>
      <c r="L17" s="8"/>
    </row>
    <row r="19" spans="1:2" ht="12.75">
      <c r="A19" s="19" t="s">
        <v>22</v>
      </c>
      <c r="B19" s="18">
        <f>G14+G16</f>
        <v>49152.48</v>
      </c>
    </row>
    <row r="20" spans="1:2" ht="15.75">
      <c r="A20" s="16" t="s">
        <v>23</v>
      </c>
      <c r="B20" s="18">
        <f>E7+C8-B19</f>
        <v>-7771.69000000001</v>
      </c>
    </row>
  </sheetData>
  <sheetProtection/>
  <mergeCells count="7">
    <mergeCell ref="J6:L6"/>
    <mergeCell ref="B16:C16"/>
    <mergeCell ref="D16:F16"/>
    <mergeCell ref="A10:A11"/>
    <mergeCell ref="B10:C11"/>
    <mergeCell ref="D10:G10"/>
    <mergeCell ref="H10:L1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42246</v>
      </c>
      <c r="G1" s="11"/>
      <c r="H1" s="11"/>
      <c r="I1" s="4"/>
      <c r="J1" s="4"/>
      <c r="K1" s="11"/>
      <c r="L1" s="9"/>
    </row>
    <row r="2" spans="1:12" ht="20.25" customHeight="1">
      <c r="A2" s="1" t="s">
        <v>24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июль!F5</f>
        <v>9121.380000000001</v>
      </c>
      <c r="D5" s="12">
        <v>4771.24</v>
      </c>
      <c r="E5" s="12">
        <v>4493.62</v>
      </c>
      <c r="F5" s="12">
        <f>C5+D5-E5</f>
        <v>9399</v>
      </c>
      <c r="G5" s="4"/>
      <c r="H5" s="4" t="s">
        <v>27</v>
      </c>
      <c r="I5" s="11">
        <f>июль!I7+52.74</f>
        <v>2.2026824808563106E-13</v>
      </c>
      <c r="J5" s="9"/>
    </row>
    <row r="6" spans="2:10" ht="12.75">
      <c r="B6" s="2" t="s">
        <v>6</v>
      </c>
      <c r="C6" s="12">
        <f>июль!F6</f>
        <v>0</v>
      </c>
      <c r="D6" s="12">
        <v>0</v>
      </c>
      <c r="E6" s="12">
        <v>0</v>
      </c>
      <c r="F6" s="12">
        <f>C6+D6-E6</f>
        <v>0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9121.380000000001</v>
      </c>
      <c r="D7" s="12">
        <f>SUM(D5:D6)</f>
        <v>4771.24</v>
      </c>
      <c r="E7" s="12">
        <f>SUM(E5:E6)</f>
        <v>4493.62</v>
      </c>
      <c r="F7" s="12">
        <f>SUM(F5:F6)</f>
        <v>9399</v>
      </c>
      <c r="G7" s="4"/>
      <c r="H7" s="4"/>
      <c r="I7" s="11"/>
      <c r="J7" s="9"/>
    </row>
    <row r="8" spans="2:12" ht="15">
      <c r="B8" s="17" t="s">
        <v>23</v>
      </c>
      <c r="C8" s="18">
        <f>июль!B20</f>
        <v>-7771.69000000001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6" t="s">
        <v>29</v>
      </c>
      <c r="B10" s="28" t="s">
        <v>9</v>
      </c>
      <c r="C10" s="29"/>
      <c r="D10" s="23" t="s">
        <v>10</v>
      </c>
      <c r="E10" s="24"/>
      <c r="F10" s="24"/>
      <c r="G10" s="25"/>
      <c r="H10" s="23" t="s">
        <v>15</v>
      </c>
      <c r="I10" s="24"/>
      <c r="J10" s="24"/>
      <c r="K10" s="24"/>
      <c r="L10" s="25"/>
    </row>
    <row r="11" spans="1:12" ht="22.5" customHeight="1">
      <c r="A11" s="27"/>
      <c r="B11" s="30"/>
      <c r="C11" s="31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15"/>
      <c r="D13" s="12"/>
      <c r="F13" s="12" t="s">
        <v>28</v>
      </c>
      <c r="G13" s="12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2"/>
      <c r="F14" s="14" t="s">
        <v>21</v>
      </c>
      <c r="G14" s="14">
        <v>2543.8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4"/>
      <c r="G16" s="13"/>
      <c r="H16" s="3"/>
      <c r="I16" s="3"/>
      <c r="J16" s="3"/>
      <c r="K16" s="12"/>
      <c r="L16" s="8"/>
    </row>
    <row r="17" spans="1:12" ht="12.75">
      <c r="A17" s="2"/>
      <c r="B17" s="2"/>
      <c r="C17" s="13"/>
      <c r="D17" s="12"/>
      <c r="E17" s="12"/>
      <c r="F17" s="12"/>
      <c r="G17" s="12"/>
      <c r="H17" s="12"/>
      <c r="I17" s="3"/>
      <c r="J17" s="3"/>
      <c r="K17" s="12"/>
      <c r="L17" s="8"/>
    </row>
    <row r="19" spans="1:2" ht="12.75">
      <c r="A19" s="19" t="s">
        <v>22</v>
      </c>
      <c r="B19" s="18">
        <f>G14</f>
        <v>2543.8</v>
      </c>
    </row>
    <row r="20" spans="1:2" ht="15.75">
      <c r="A20" s="16" t="s">
        <v>23</v>
      </c>
      <c r="B20" s="18">
        <f>E7+C8-B19</f>
        <v>-5821.87000000001</v>
      </c>
    </row>
  </sheetData>
  <sheetProtection/>
  <mergeCells count="4">
    <mergeCell ref="A10:A11"/>
    <mergeCell ref="B10:C11"/>
    <mergeCell ref="D10:G10"/>
    <mergeCell ref="H10:L1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F43" sqref="F43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42277</v>
      </c>
      <c r="G1" s="11"/>
      <c r="H1" s="11"/>
      <c r="I1" s="4"/>
      <c r="J1" s="4"/>
      <c r="K1" s="11"/>
      <c r="L1" s="9"/>
    </row>
    <row r="2" spans="1:12" ht="20.25" customHeight="1">
      <c r="A2" s="1" t="s">
        <v>24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август!F5</f>
        <v>9399</v>
      </c>
      <c r="D5" s="12">
        <v>5135.1</v>
      </c>
      <c r="E5" s="12">
        <v>4654.73</v>
      </c>
      <c r="F5" s="12">
        <f>C5+D5-E5</f>
        <v>9879.37</v>
      </c>
      <c r="G5" s="4"/>
      <c r="H5" s="4" t="s">
        <v>27</v>
      </c>
      <c r="I5" s="11">
        <f>август!I5+0</f>
        <v>2.2026824808563106E-13</v>
      </c>
      <c r="J5" s="9"/>
    </row>
    <row r="6" spans="2:10" ht="12.75">
      <c r="B6" s="2" t="s">
        <v>6</v>
      </c>
      <c r="C6" s="12">
        <f>август!F6</f>
        <v>0</v>
      </c>
      <c r="D6" s="12">
        <v>0</v>
      </c>
      <c r="E6" s="12">
        <v>0</v>
      </c>
      <c r="F6" s="12">
        <f>C6+D6-E6</f>
        <v>0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9399</v>
      </c>
      <c r="D7" s="12">
        <f>SUM(D5:D6)</f>
        <v>5135.1</v>
      </c>
      <c r="E7" s="12">
        <f>SUM(E5:E6)</f>
        <v>4654.73</v>
      </c>
      <c r="F7" s="12">
        <f>SUM(F5:F6)</f>
        <v>9879.37</v>
      </c>
      <c r="G7" s="4"/>
      <c r="H7" s="4"/>
      <c r="I7" s="11"/>
      <c r="J7" s="9"/>
    </row>
    <row r="8" spans="2:12" ht="15">
      <c r="B8" s="17" t="s">
        <v>23</v>
      </c>
      <c r="C8" s="18">
        <f>август!B20</f>
        <v>-5821.87000000001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6" t="s">
        <v>29</v>
      </c>
      <c r="B10" s="28" t="s">
        <v>9</v>
      </c>
      <c r="C10" s="29"/>
      <c r="D10" s="23" t="s">
        <v>10</v>
      </c>
      <c r="E10" s="24"/>
      <c r="F10" s="24"/>
      <c r="G10" s="25"/>
      <c r="H10" s="23" t="s">
        <v>15</v>
      </c>
      <c r="I10" s="24"/>
      <c r="J10" s="24"/>
      <c r="K10" s="24"/>
      <c r="L10" s="25"/>
    </row>
    <row r="11" spans="1:12" ht="22.5" customHeight="1">
      <c r="A11" s="27"/>
      <c r="B11" s="30"/>
      <c r="C11" s="31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15"/>
      <c r="D13" s="12"/>
      <c r="F13" s="12" t="s">
        <v>40</v>
      </c>
      <c r="G13" s="12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2"/>
      <c r="F14" s="14" t="s">
        <v>21</v>
      </c>
      <c r="G14" s="14">
        <f>395*6.93</f>
        <v>2737.35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4"/>
      <c r="G16" s="13"/>
      <c r="H16" s="3"/>
      <c r="I16" s="3"/>
      <c r="J16" s="3"/>
      <c r="K16" s="12"/>
      <c r="L16" s="8"/>
    </row>
    <row r="17" spans="1:12" ht="12.75">
      <c r="A17" s="2"/>
      <c r="B17" s="2"/>
      <c r="C17" s="13"/>
      <c r="D17" s="12"/>
      <c r="E17" s="12"/>
      <c r="F17" s="12"/>
      <c r="G17" s="12"/>
      <c r="H17" s="12"/>
      <c r="I17" s="3"/>
      <c r="J17" s="3"/>
      <c r="K17" s="12"/>
      <c r="L17" s="8"/>
    </row>
    <row r="19" spans="1:2" ht="12.75">
      <c r="A19" s="19" t="s">
        <v>22</v>
      </c>
      <c r="B19" s="18">
        <f>G14</f>
        <v>2737.35</v>
      </c>
    </row>
    <row r="20" spans="1:2" ht="15.75">
      <c r="A20" s="16" t="s">
        <v>23</v>
      </c>
      <c r="B20" s="18">
        <f>E7+C8-B19</f>
        <v>-3904.4900000000102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2015-09-17T04:20:24Z</cp:lastPrinted>
  <dcterms:created xsi:type="dcterms:W3CDTF">2008-11-05T05:36:25Z</dcterms:created>
  <dcterms:modified xsi:type="dcterms:W3CDTF">2016-02-03T04:01:46Z</dcterms:modified>
  <cp:category/>
  <cp:version/>
  <cp:contentType/>
  <cp:contentStatus/>
</cp:coreProperties>
</file>