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<sst xmlns="http://schemas.openxmlformats.org/spreadsheetml/2006/main" count="400" uniqueCount="42">
  <si>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</si>
  <si>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</si>
  <si>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</si>
  <si>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</si>
  <si>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</si>
  <si>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</si>
  <si>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</si>
  <si>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</si>
  <si>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</si>
  <si>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</si>
  <si>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</si>
  <si>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</si>
  <si>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</si>
  <si>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</si>
  <si>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</si>
  <si>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</si>
  <si>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</si>
  <si>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</si>
  <si>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</si>
  <si>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</si>
  <si>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</si>
  <si>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</si>
  <si>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Остаток</t>
  </si>
  <si>
    <t>Ленина 35</t>
  </si>
  <si>
    <t>Всего затрат</t>
  </si>
  <si>
    <t>содержание и обслуживание</t>
  </si>
  <si>
    <t>общего имущества</t>
  </si>
  <si>
    <t>кап.ремонт БЦКП</t>
  </si>
  <si>
    <t>358.2*6,44</t>
  </si>
  <si>
    <t xml:space="preserve">дата 2015г </t>
  </si>
  <si>
    <t>30.02.2015</t>
  </si>
  <si>
    <t>прочистка выпуска канализации</t>
  </si>
  <si>
    <t>сл.сантехник</t>
  </si>
  <si>
    <t xml:space="preserve">Ремонтные работы за май </t>
  </si>
  <si>
    <t>калькуляция</t>
  </si>
  <si>
    <t>Ремонтные работы за июнь</t>
  </si>
  <si>
    <t>Ремонтные работы за июль 2015г.</t>
  </si>
  <si>
    <t>смета</t>
  </si>
  <si>
    <t>Ремонт перекрытия в кв.7</t>
  </si>
  <si>
    <t xml:space="preserve">Ремонтные работы за август: </t>
  </si>
  <si>
    <t>замазка трешины на крыше</t>
  </si>
  <si>
    <t>358.2*6,93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</si>
</sst>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42034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956.39</v>
      </c>
      <c r="D5" s="12">
        <v>3539.01</v>
      </c>
      <c r="E5" s="12">
        <v>3046.14</v>
      </c>
      <c r="F5" s="12">
        <v>1449.26</v>
      </c>
      <c r="G5" s="4"/>
      <c r="H5" s="18" t="s">
        <v>27</v>
      </c>
      <c r="I5" s="11">
        <f>12505.51+0</f>
        <v>12505.51</v>
      </c>
      <c r="J5" s="9"/>
    </row>
    <row r="6" spans="2:10" ht="12.75">
      <c r="B6" s="2" t="s">
        <v>6</v>
      </c>
      <c r="C6" s="12"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956.39</v>
      </c>
      <c r="D7" s="12">
        <f>SUM(D5:D6)</f>
        <v>3539.01</v>
      </c>
      <c r="E7" s="12">
        <f>SUM(E5:E6)</f>
        <v>3046.14</v>
      </c>
      <c r="F7" s="12">
        <f>SUM(F5:F6)</f>
        <v>1449.26</v>
      </c>
      <c r="G7" s="4"/>
      <c r="H7" s="4"/>
      <c r="I7" s="11"/>
      <c r="J7" s="9"/>
    </row>
    <row r="8" spans="2:12" ht="15">
      <c r="B8" s="20" t="s">
        <v>22</v>
      </c>
      <c r="C8" s="19">
        <v>31217.85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2306.81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</f>
        <v>2306.81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31957.179999999997</v>
      </c>
      <c r="D21" s="9"/>
      <c r="E21" s="9"/>
      <c r="F21" s="9"/>
      <c r="G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42307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1323.04</v>
      </c>
      <c r="D5" s="12">
        <v>3457.41</v>
      </c>
      <c r="E5" s="12">
        <v>3311.03</v>
      </c>
      <c r="F5" s="12">
        <f>C5+D5-E5</f>
        <v>1469.4199999999996</v>
      </c>
      <c r="G5" s="4"/>
      <c r="H5" s="18" t="s">
        <v>27</v>
      </c>
      <c r="I5" s="11">
        <f>сентябрь!I5+0</f>
        <v>12505.51</v>
      </c>
      <c r="J5" s="9"/>
    </row>
    <row r="6" spans="2:10" ht="12.75">
      <c r="B6" s="2" t="s">
        <v>6</v>
      </c>
      <c r="C6" s="12">
        <f>сентябрь!F6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1323.04</v>
      </c>
      <c r="D7" s="12">
        <f>SUM(D5:D6)</f>
        <v>3457.41</v>
      </c>
      <c r="E7" s="12">
        <f>SUM(E5:E6)</f>
        <v>3311.03</v>
      </c>
      <c r="F7" s="12">
        <f>SUM(F5:F6)</f>
        <v>1469.4199999999996</v>
      </c>
      <c r="G7" s="4"/>
      <c r="H7" s="4"/>
      <c r="I7" s="11"/>
      <c r="J7" s="9"/>
    </row>
    <row r="8" spans="2:12" ht="15">
      <c r="B8" s="20" t="s">
        <v>22</v>
      </c>
      <c r="C8" s="19">
        <f>сентябрь!B21</f>
        <v>30912.624000000003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41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f>358.2*6.93</f>
        <v>2482.326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</f>
        <v>2482.326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31741.328</v>
      </c>
      <c r="D21" s="9"/>
      <c r="E21" s="9"/>
      <c r="F21" s="9"/>
      <c r="G21" s="9"/>
      <c r="H21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42338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1469.4199999999996</v>
      </c>
      <c r="D5" s="12">
        <v>3457.41</v>
      </c>
      <c r="E5" s="12">
        <v>3457.37</v>
      </c>
      <c r="F5" s="12">
        <f>C5+D5-E5</f>
        <v>1469.46</v>
      </c>
      <c r="G5" s="4"/>
      <c r="H5" s="18" t="s">
        <v>27</v>
      </c>
      <c r="I5" s="11">
        <f>октябрь!I5+0</f>
        <v>12505.51</v>
      </c>
      <c r="J5" s="9"/>
    </row>
    <row r="6" spans="2:10" ht="12.75">
      <c r="B6" s="2" t="s">
        <v>6</v>
      </c>
      <c r="C6" s="12">
        <f>октябрь!F6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1469.4199999999996</v>
      </c>
      <c r="D7" s="12">
        <f>SUM(D5:D6)</f>
        <v>3457.41</v>
      </c>
      <c r="E7" s="12">
        <f>SUM(E5:E6)</f>
        <v>3457.37</v>
      </c>
      <c r="F7" s="12">
        <f>SUM(F5:F6)</f>
        <v>1469.46</v>
      </c>
      <c r="G7" s="4"/>
      <c r="H7" s="4"/>
      <c r="I7" s="11"/>
      <c r="J7" s="9"/>
    </row>
    <row r="8" spans="2:12" ht="15">
      <c r="B8" s="20" t="s">
        <v>22</v>
      </c>
      <c r="C8" s="19">
        <f>октябрь!B21</f>
        <v>31741.328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41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f>358.2*6.93</f>
        <v>2482.326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</f>
        <v>2482.326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32716.372000000003</v>
      </c>
      <c r="D21" s="9"/>
      <c r="E21" s="9"/>
      <c r="F21" s="9"/>
      <c r="G21" s="9"/>
      <c r="H21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42368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1469.46</v>
      </c>
      <c r="D5" s="12">
        <v>3457.41</v>
      </c>
      <c r="E5" s="12">
        <v>3565.46</v>
      </c>
      <c r="F5" s="12">
        <f>C5+D5-E5</f>
        <v>1361.4099999999999</v>
      </c>
      <c r="G5" s="4"/>
      <c r="H5" s="18" t="s">
        <v>27</v>
      </c>
      <c r="I5" s="11">
        <f>ноябрь!I5+0</f>
        <v>12505.51</v>
      </c>
      <c r="J5" s="9"/>
    </row>
    <row r="6" spans="2:10" ht="12.75">
      <c r="B6" s="2" t="s">
        <v>6</v>
      </c>
      <c r="C6" s="12">
        <f>ноябрь!F6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1469.46</v>
      </c>
      <c r="D7" s="12">
        <f>SUM(D5:D6)</f>
        <v>3457.41</v>
      </c>
      <c r="E7" s="12">
        <f>SUM(E5:E6)</f>
        <v>3565.46</v>
      </c>
      <c r="F7" s="12">
        <f>SUM(F5:F6)</f>
        <v>1361.4099999999999</v>
      </c>
      <c r="G7" s="4"/>
      <c r="H7" s="4"/>
      <c r="I7" s="11"/>
      <c r="J7" s="9"/>
    </row>
    <row r="8" spans="2:12" ht="15">
      <c r="B8" s="20" t="s">
        <v>22</v>
      </c>
      <c r="C8" s="19">
        <f>ноябрь!B21</f>
        <v>32716.372000000003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41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f>358.2*6.93</f>
        <v>2482.326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</f>
        <v>2482.326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33799.506</v>
      </c>
      <c r="D21" s="9"/>
      <c r="E21" s="9"/>
      <c r="F21" s="9"/>
      <c r="G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6" sqref="B16:C17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 t="s">
        <v>30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1449.26</v>
      </c>
      <c r="D5" s="12">
        <v>3539.01</v>
      </c>
      <c r="E5" s="12">
        <v>2451.92</v>
      </c>
      <c r="F5" s="12">
        <v>2536.35</v>
      </c>
      <c r="G5" s="4"/>
      <c r="H5" s="18" t="s">
        <v>27</v>
      </c>
      <c r="I5" s="11">
        <f>январь!I5</f>
        <v>12505.51</v>
      </c>
      <c r="J5" s="9"/>
    </row>
    <row r="6" spans="2:10" ht="12.75">
      <c r="B6" s="2" t="s">
        <v>6</v>
      </c>
      <c r="C6" s="12">
        <f>январь!F6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1449.26</v>
      </c>
      <c r="D7" s="12">
        <f>SUM(D5:D6)</f>
        <v>3539.01</v>
      </c>
      <c r="E7" s="12">
        <f>SUM(E5:E6)</f>
        <v>2451.92</v>
      </c>
      <c r="F7" s="12">
        <f>SUM(F5:F6)</f>
        <v>2536.35</v>
      </c>
      <c r="G7" s="4"/>
      <c r="H7" s="4"/>
      <c r="I7" s="11"/>
      <c r="J7" s="9"/>
    </row>
    <row r="8" spans="2:12" ht="15">
      <c r="B8" s="20" t="s">
        <v>22</v>
      </c>
      <c r="C8" s="19">
        <f>январь!B21</f>
        <v>31957.179999999997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2306.81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1">
        <v>42061</v>
      </c>
      <c r="B16" s="32" t="s">
        <v>31</v>
      </c>
      <c r="C16" s="33"/>
      <c r="D16" s="12" t="s">
        <v>32</v>
      </c>
      <c r="E16" s="12">
        <v>579.5</v>
      </c>
      <c r="F16" s="22">
        <v>1</v>
      </c>
      <c r="G16" s="13">
        <f>579.5*3</f>
        <v>1738.5</v>
      </c>
      <c r="H16" s="3"/>
      <c r="I16" s="3"/>
      <c r="J16" s="3"/>
      <c r="K16" s="12"/>
      <c r="L16" s="8"/>
    </row>
    <row r="17" spans="1:12" ht="12.75">
      <c r="A17" s="2"/>
      <c r="B17" s="34"/>
      <c r="C17" s="35"/>
      <c r="D17" s="12" t="s">
        <v>32</v>
      </c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 t="s">
        <v>32</v>
      </c>
      <c r="E18" s="12"/>
      <c r="F18" s="14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12"/>
      <c r="H20" s="12"/>
      <c r="I20" s="3"/>
      <c r="J20" s="3"/>
      <c r="K20" s="12"/>
      <c r="L20" s="8"/>
    </row>
    <row r="21" spans="4:8" ht="12.75">
      <c r="D21" s="9"/>
      <c r="E21" s="9"/>
      <c r="F21" s="9"/>
      <c r="G21" s="9"/>
      <c r="H21" s="9"/>
    </row>
    <row r="22" spans="1:8" ht="12.75">
      <c r="A22" s="17" t="s">
        <v>24</v>
      </c>
      <c r="B22" s="19">
        <f>G14+G16</f>
        <v>4045.31</v>
      </c>
      <c r="D22" s="9"/>
      <c r="E22" s="9"/>
      <c r="F22" s="9"/>
      <c r="G22" s="9"/>
      <c r="H22" s="9"/>
    </row>
    <row r="23" spans="1:8" ht="15.75">
      <c r="A23" s="16" t="s">
        <v>22</v>
      </c>
      <c r="B23" s="19">
        <f>E7+C8-B22</f>
        <v>30363.789999999997</v>
      </c>
      <c r="D23" s="9"/>
      <c r="E23" s="9"/>
      <c r="F23" s="9"/>
      <c r="G23" s="9"/>
      <c r="H23" s="9"/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42093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2536.35</v>
      </c>
      <c r="D5" s="12">
        <v>3539.02</v>
      </c>
      <c r="E5" s="12">
        <v>4378.47</v>
      </c>
      <c r="F5" s="12">
        <f>C5+D5-E5</f>
        <v>1696.8999999999996</v>
      </c>
      <c r="G5" s="4"/>
      <c r="H5" s="18" t="s">
        <v>27</v>
      </c>
      <c r="I5" s="11">
        <f>февраль!I5</f>
        <v>12505.51</v>
      </c>
      <c r="J5" s="9"/>
    </row>
    <row r="6" spans="2:10" ht="12.75">
      <c r="B6" s="2" t="s">
        <v>6</v>
      </c>
      <c r="C6" s="12">
        <f>февраль!F6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2536.35</v>
      </c>
      <c r="D7" s="12">
        <f>SUM(D5:D6)</f>
        <v>3539.02</v>
      </c>
      <c r="E7" s="12">
        <f>SUM(E5:E6)</f>
        <v>4378.47</v>
      </c>
      <c r="F7" s="12">
        <f>SUM(F5:F6)</f>
        <v>1696.8999999999996</v>
      </c>
      <c r="G7" s="4"/>
      <c r="H7" s="4"/>
      <c r="I7" s="11"/>
      <c r="J7" s="9"/>
    </row>
    <row r="8" spans="2:12" ht="15">
      <c r="B8" s="20" t="s">
        <v>22</v>
      </c>
      <c r="C8" s="19">
        <f>февраль!B23</f>
        <v>30363.789999999997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2306.81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</f>
        <v>2306.81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32435.449999999993</v>
      </c>
      <c r="D21" s="9"/>
      <c r="E21" s="9"/>
      <c r="F21" s="9"/>
      <c r="G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42124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1696.8999999999996</v>
      </c>
      <c r="D5" s="12">
        <v>3539.01</v>
      </c>
      <c r="E5" s="12">
        <v>3541.32</v>
      </c>
      <c r="F5" s="12">
        <f>C5+D5-E5</f>
        <v>1694.5899999999997</v>
      </c>
      <c r="G5" s="4"/>
      <c r="H5" s="18" t="s">
        <v>27</v>
      </c>
      <c r="I5" s="11">
        <f>март!I5</f>
        <v>12505.51</v>
      </c>
      <c r="J5" s="9"/>
    </row>
    <row r="6" spans="2:10" ht="12.75">
      <c r="B6" s="2" t="s">
        <v>6</v>
      </c>
      <c r="C6" s="12">
        <f>март!F6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1696.8999999999996</v>
      </c>
      <c r="D7" s="12">
        <f>SUM(D5:D6)</f>
        <v>3539.01</v>
      </c>
      <c r="E7" s="12">
        <f>SUM(E5:E6)</f>
        <v>3541.32</v>
      </c>
      <c r="F7" s="12">
        <f>SUM(F5:F6)</f>
        <v>1694.5899999999997</v>
      </c>
      <c r="G7" s="4"/>
      <c r="H7" s="4"/>
      <c r="I7" s="11"/>
      <c r="J7" s="9"/>
    </row>
    <row r="8" spans="2:12" ht="15">
      <c r="B8" s="20" t="s">
        <v>22</v>
      </c>
      <c r="C8" s="19">
        <f>март!B21</f>
        <v>32435.449999999993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2306.81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</f>
        <v>2306.81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33669.96</v>
      </c>
      <c r="D21" s="9"/>
      <c r="E21" s="9"/>
      <c r="F21" s="9"/>
      <c r="G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42154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1694.5899999999997</v>
      </c>
      <c r="D5" s="12">
        <v>3539.01</v>
      </c>
      <c r="E5" s="12">
        <v>3540.65</v>
      </c>
      <c r="F5" s="12">
        <f>C5+D5-E5</f>
        <v>1692.9500000000003</v>
      </c>
      <c r="G5" s="4"/>
      <c r="H5" s="18" t="s">
        <v>27</v>
      </c>
      <c r="I5" s="11">
        <f>апрель!I5</f>
        <v>12505.51</v>
      </c>
      <c r="J5" s="9"/>
    </row>
    <row r="6" spans="2:10" ht="12.75">
      <c r="B6" s="2" t="s">
        <v>6</v>
      </c>
      <c r="C6" s="12">
        <f>апрель!F6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1694.5899999999997</v>
      </c>
      <c r="D7" s="12">
        <f>SUM(D5:D6)</f>
        <v>3539.01</v>
      </c>
      <c r="E7" s="12">
        <f>SUM(E5:E6)</f>
        <v>3540.65</v>
      </c>
      <c r="F7" s="12">
        <f>SUM(F5:F6)</f>
        <v>1692.9500000000003</v>
      </c>
      <c r="G7" s="4"/>
      <c r="H7" s="4"/>
      <c r="I7" s="11"/>
      <c r="J7" s="9"/>
    </row>
    <row r="8" spans="2:12" ht="15">
      <c r="B8" s="20" t="s">
        <v>22</v>
      </c>
      <c r="C8" s="19">
        <f>апрель!B21</f>
        <v>33669.96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2306.81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9" t="s">
        <v>33</v>
      </c>
      <c r="C16" s="31"/>
      <c r="D16" s="12"/>
      <c r="E16" s="12"/>
      <c r="F16" s="14" t="s">
        <v>34</v>
      </c>
      <c r="G16" s="13">
        <v>228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G14+G16</f>
        <v>2534.81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34675.8</v>
      </c>
      <c r="D21" s="9"/>
      <c r="E21" s="9"/>
      <c r="F21" s="9"/>
      <c r="G21" s="9"/>
      <c r="H21" s="9"/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42185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1692.9500000000003</v>
      </c>
      <c r="D5" s="12">
        <v>3539.01</v>
      </c>
      <c r="E5" s="12">
        <v>3543.67</v>
      </c>
      <c r="F5" s="12">
        <f>C5+D5-E5</f>
        <v>1688.2900000000009</v>
      </c>
      <c r="G5" s="4"/>
      <c r="H5" s="18" t="s">
        <v>27</v>
      </c>
      <c r="I5" s="11">
        <f>май!I5</f>
        <v>12505.51</v>
      </c>
      <c r="J5" s="9"/>
    </row>
    <row r="6" spans="2:10" ht="12.75">
      <c r="B6" s="2" t="s">
        <v>6</v>
      </c>
      <c r="C6" s="12">
        <f>май!F6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1692.9500000000003</v>
      </c>
      <c r="D7" s="12">
        <f>SUM(D5:D6)</f>
        <v>3539.01</v>
      </c>
      <c r="E7" s="12">
        <f>SUM(E5:E6)</f>
        <v>3543.67</v>
      </c>
      <c r="F7" s="12">
        <f>SUM(F5:F6)</f>
        <v>1688.2900000000009</v>
      </c>
      <c r="G7" s="4"/>
      <c r="H7" s="4"/>
      <c r="I7" s="11"/>
      <c r="J7" s="9"/>
    </row>
    <row r="8" spans="2:12" ht="15">
      <c r="B8" s="20" t="s">
        <v>22</v>
      </c>
      <c r="C8" s="19">
        <f>май!B21</f>
        <v>34675.8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2306.81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9" t="s">
        <v>35</v>
      </c>
      <c r="C16" s="31"/>
      <c r="D16" s="12"/>
      <c r="E16" s="12"/>
      <c r="F16" s="14" t="s">
        <v>34</v>
      </c>
      <c r="G16" s="14">
        <v>2430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G14+G16</f>
        <v>4736.8099999999995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33482.66</v>
      </c>
      <c r="D21" s="9"/>
      <c r="E21" s="9"/>
      <c r="F21" s="9"/>
      <c r="G21" s="9"/>
      <c r="H21" s="9"/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42215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1688.2900000000009</v>
      </c>
      <c r="D5" s="12">
        <v>3213.47</v>
      </c>
      <c r="E5" s="12">
        <v>3029.17</v>
      </c>
      <c r="F5" s="12">
        <f>C5+D5-E5</f>
        <v>1872.5900000000001</v>
      </c>
      <c r="G5" s="4"/>
      <c r="H5" s="18" t="s">
        <v>27</v>
      </c>
      <c r="I5" s="11">
        <f>июнь!I5</f>
        <v>12505.51</v>
      </c>
      <c r="J5" s="9"/>
    </row>
    <row r="6" spans="2:10" ht="12.75">
      <c r="B6" s="2" t="s">
        <v>6</v>
      </c>
      <c r="C6" s="12">
        <f>июнь!F6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1688.2900000000009</v>
      </c>
      <c r="D7" s="12">
        <f>SUM(D5:D6)</f>
        <v>3213.47</v>
      </c>
      <c r="E7" s="12">
        <f>SUM(E5:E6)</f>
        <v>3029.17</v>
      </c>
      <c r="F7" s="12">
        <f>SUM(F5:F6)</f>
        <v>1872.5900000000001</v>
      </c>
      <c r="G7" s="4"/>
      <c r="H7" s="4"/>
      <c r="I7" s="11"/>
      <c r="J7" s="9"/>
    </row>
    <row r="8" spans="2:12" ht="15">
      <c r="B8" s="20" t="s">
        <v>22</v>
      </c>
      <c r="C8" s="19">
        <f>июнь!B21</f>
        <v>33482.66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2306.81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36" t="s">
        <v>36</v>
      </c>
      <c r="C16" s="37"/>
      <c r="D16" s="12"/>
      <c r="E16" s="12"/>
      <c r="F16" s="14" t="s">
        <v>37</v>
      </c>
      <c r="G16" s="13">
        <v>4425.03</v>
      </c>
      <c r="H16" s="3"/>
      <c r="I16" s="3"/>
      <c r="J16" s="3"/>
      <c r="K16" s="12"/>
      <c r="L16" s="8"/>
    </row>
    <row r="17" spans="1:12" ht="12.75">
      <c r="A17" s="2"/>
      <c r="B17" s="38"/>
      <c r="C17" s="39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</f>
        <v>2306.81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34205.020000000004</v>
      </c>
      <c r="D21" s="9"/>
      <c r="E21" s="9"/>
      <c r="F21" s="9"/>
      <c r="G21" s="9"/>
      <c r="H21" s="9"/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42246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1872.5900000000001</v>
      </c>
      <c r="D5" s="12">
        <v>3213.47</v>
      </c>
      <c r="E5" s="12">
        <v>3721.14</v>
      </c>
      <c r="F5" s="12">
        <f>C5+D5-E5</f>
        <v>1364.9199999999996</v>
      </c>
      <c r="G5" s="4"/>
      <c r="H5" s="18" t="s">
        <v>27</v>
      </c>
      <c r="I5" s="11">
        <f>июль!I5+0</f>
        <v>12505.51</v>
      </c>
      <c r="J5" s="9"/>
    </row>
    <row r="6" spans="2:10" ht="12.75">
      <c r="B6" s="2" t="s">
        <v>6</v>
      </c>
      <c r="C6" s="12">
        <f>июль!F6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1872.5900000000001</v>
      </c>
      <c r="D7" s="12">
        <f>SUM(D5:D6)</f>
        <v>3213.47</v>
      </c>
      <c r="E7" s="12">
        <f>SUM(E5:E6)</f>
        <v>3721.14</v>
      </c>
      <c r="F7" s="12">
        <f>SUM(F5:F6)</f>
        <v>1364.9199999999996</v>
      </c>
      <c r="G7" s="4"/>
      <c r="H7" s="4"/>
      <c r="I7" s="11"/>
      <c r="J7" s="9"/>
    </row>
    <row r="8" spans="2:12" ht="15">
      <c r="B8" s="20" t="s">
        <v>22</v>
      </c>
      <c r="C8" s="19">
        <f>июль!B21</f>
        <v>34205.020000000004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2306.81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9" t="s">
        <v>38</v>
      </c>
      <c r="C16" s="31"/>
      <c r="D16" s="12"/>
      <c r="E16" s="12"/>
      <c r="F16" s="14" t="s">
        <v>37</v>
      </c>
      <c r="G16" s="13">
        <v>4643.69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9" t="s">
        <v>39</v>
      </c>
      <c r="C18" s="31"/>
      <c r="D18" s="12"/>
      <c r="E18" s="12"/>
      <c r="F18" s="14"/>
      <c r="G18" s="13"/>
      <c r="H18" s="3"/>
      <c r="I18" s="3"/>
      <c r="J18" s="3"/>
      <c r="K18" s="12"/>
      <c r="L18" s="8"/>
    </row>
    <row r="19" spans="1:12" ht="12.75">
      <c r="A19" s="2"/>
      <c r="B19" s="40" t="s">
        <v>40</v>
      </c>
      <c r="C19" s="41"/>
      <c r="D19" s="12"/>
      <c r="E19" s="12"/>
      <c r="F19" s="14" t="s">
        <v>34</v>
      </c>
      <c r="G19" s="14">
        <v>1080</v>
      </c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12"/>
      <c r="H20" s="12"/>
      <c r="I20" s="3"/>
      <c r="J20" s="3"/>
      <c r="K20" s="12"/>
      <c r="L20" s="8"/>
    </row>
    <row r="21" spans="4:8" ht="12.75">
      <c r="D21" s="9"/>
      <c r="E21" s="9"/>
      <c r="F21" s="9"/>
      <c r="G21" s="9"/>
      <c r="H21" s="9"/>
    </row>
    <row r="22" spans="1:8" ht="12.75">
      <c r="A22" s="17" t="s">
        <v>24</v>
      </c>
      <c r="B22" s="19">
        <f>G14+G16+G19</f>
        <v>8030.5</v>
      </c>
      <c r="D22" s="9"/>
      <c r="E22" s="9"/>
      <c r="F22" s="9"/>
      <c r="G22" s="9"/>
      <c r="H22" s="9"/>
    </row>
    <row r="23" spans="1:8" ht="15.75">
      <c r="A23" s="16" t="s">
        <v>22</v>
      </c>
      <c r="B23" s="19">
        <f>E7+C8-B22</f>
        <v>29895.660000000003</v>
      </c>
      <c r="D23" s="9"/>
      <c r="E23" s="9"/>
      <c r="F23" s="9"/>
      <c r="G23" s="9"/>
      <c r="H23" s="9"/>
    </row>
  </sheetData>
  <sheetProtection/>
  <mergeCells count="7">
    <mergeCell ref="B19:C19"/>
    <mergeCell ref="A10:A11"/>
    <mergeCell ref="B10:C11"/>
    <mergeCell ref="D10:G10"/>
    <mergeCell ref="H10:L10"/>
    <mergeCell ref="B16:C16"/>
    <mergeCell ref="B18:C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42277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1364.9199999999996</v>
      </c>
      <c r="D5" s="12">
        <v>3457.41</v>
      </c>
      <c r="E5" s="12">
        <v>3499.29</v>
      </c>
      <c r="F5" s="12">
        <f>C5+D5-E5</f>
        <v>1323.04</v>
      </c>
      <c r="G5" s="4"/>
      <c r="H5" s="18" t="s">
        <v>27</v>
      </c>
      <c r="I5" s="11">
        <f>август!I5+0</f>
        <v>12505.51</v>
      </c>
      <c r="J5" s="9"/>
    </row>
    <row r="6" spans="2:10" ht="12.75">
      <c r="B6" s="2" t="s">
        <v>6</v>
      </c>
      <c r="C6" s="12">
        <f>август!F6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1364.9199999999996</v>
      </c>
      <c r="D7" s="12">
        <f>SUM(D5:D6)</f>
        <v>3457.41</v>
      </c>
      <c r="E7" s="12">
        <f>SUM(E5:E6)</f>
        <v>3499.29</v>
      </c>
      <c r="F7" s="12">
        <f>SUM(F5:F6)</f>
        <v>1323.04</v>
      </c>
      <c r="G7" s="4"/>
      <c r="H7" s="4"/>
      <c r="I7" s="11"/>
      <c r="J7" s="9"/>
    </row>
    <row r="8" spans="2:12" ht="15">
      <c r="B8" s="20" t="s">
        <v>22</v>
      </c>
      <c r="C8" s="19">
        <f>август!B23</f>
        <v>29895.660000000003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41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f>358.2*6.93</f>
        <v>2482.326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s="17" t="s">
        <v>24</v>
      </c>
      <c r="B20" s="19">
        <f>G14</f>
        <v>2482.326</v>
      </c>
      <c r="D20" s="9"/>
      <c r="E20" s="9"/>
      <c r="F20" s="9"/>
      <c r="G20" s="9"/>
      <c r="H20" s="9"/>
    </row>
    <row r="21" spans="1:8" ht="15.75">
      <c r="A21" s="16" t="s">
        <v>22</v>
      </c>
      <c r="B21" s="19">
        <f>E7+C8-B20</f>
        <v>30912.624000000003</v>
      </c>
      <c r="D21" s="9"/>
      <c r="E21" s="9"/>
      <c r="F21" s="9"/>
      <c r="G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2015-09-17T04:23:48Z</cp:lastPrinted>
  <dcterms:created xsi:type="dcterms:W3CDTF">2008-11-05T05:36:25Z</dcterms:created>
  <dcterms:modified xsi:type="dcterms:W3CDTF">2016-02-03T04:03:25Z</dcterms:modified>
  <cp:category/>
  <cp:version/>
  <cp:contentType/>
  <cp:contentStatus/>
</cp:coreProperties>
</file>