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<sst xmlns="http://schemas.openxmlformats.org/spreadsheetml/2006/main" count="396" uniqueCount="42">
  <si>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</si>
  <si>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</si>
  <si>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</si>
  <si>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</si>
  <si>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</si>
  <si>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</si>
  <si>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</si>
  <si>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</si>
  <si>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</si>
  <si>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</si>
  <si>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</si>
  <si>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</si>
  <si>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</si>
  <si>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</si>
  <si>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</si>
  <si>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</si>
  <si>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</si>
  <si>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</si>
  <si>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</si>
  <si>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</si>
  <si>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</si>
  <si>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</si>
  <si>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</si>
  <si>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</si>
  <si>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Пролетарская 1/А</t>
  </si>
  <si>
    <t>содержание и обслуживание</t>
  </si>
  <si>
    <t>общего имущества</t>
  </si>
  <si>
    <t>кап.ремонт</t>
  </si>
  <si>
    <t>342,9*3,64</t>
  </si>
  <si>
    <t xml:space="preserve">дата 2015г </t>
  </si>
  <si>
    <t>30.02.2015</t>
  </si>
  <si>
    <t>Замена запорной арматуры на вводе системы отопления</t>
  </si>
  <si>
    <t>сварщик</t>
  </si>
  <si>
    <t>сантехник</t>
  </si>
  <si>
    <t>смета</t>
  </si>
  <si>
    <t xml:space="preserve">снято </t>
  </si>
  <si>
    <t>остаток</t>
  </si>
  <si>
    <t>замена циркуляционного насоса</t>
  </si>
  <si>
    <t>прочистка канализации</t>
  </si>
  <si>
    <t>калькуляция</t>
  </si>
  <si>
    <t>342,9*3,92</t>
  </si>
  <si>
    <t>выполненые работы за октябрь 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</si>
</sst>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5" fillId="0" borderId="0" xfId="0" applyNumberFormat="1" applyFont="1" applyAlignment="1">
      <alignment/>
    </xf>
    <xf numFmtId="167" fontId="3" fillId="0" borderId="10" xfId="0" applyNumberFormat="1" applyFont="1" applyBorder="1" applyAlignment="1">
      <alignment horizontal="center"/>
    </xf>
    <xf numFmtId="167" fontId="5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42034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1180.6</v>
      </c>
      <c r="D5" s="12">
        <v>3446.17</v>
      </c>
      <c r="E5" s="3">
        <v>3063.25</v>
      </c>
      <c r="F5" s="12">
        <v>1563.52</v>
      </c>
      <c r="G5" s="4"/>
      <c r="H5" s="4" t="s">
        <v>27</v>
      </c>
      <c r="I5" s="11">
        <f>7145.6+0</f>
        <v>7145.6</v>
      </c>
      <c r="J5" s="9"/>
    </row>
    <row r="6" spans="2:10" ht="12.75">
      <c r="B6" s="2" t="s">
        <v>6</v>
      </c>
      <c r="C6" s="12"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1180.6</v>
      </c>
      <c r="D7" s="12">
        <f>SUM(D5:D6)</f>
        <v>3446.17</v>
      </c>
      <c r="E7" s="3">
        <f>SUM(E5:E6)</f>
        <v>3063.25</v>
      </c>
      <c r="F7" s="12">
        <f>SUM(F5:F6)</f>
        <v>1563.52</v>
      </c>
      <c r="G7" s="4"/>
      <c r="H7" s="4"/>
      <c r="I7" s="11"/>
      <c r="J7" s="9"/>
    </row>
    <row r="8" spans="2:12" ht="15.75">
      <c r="B8" s="18" t="s">
        <v>23</v>
      </c>
      <c r="C8" s="26">
        <v>26629.24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13">
        <v>1248.16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3"/>
      <c r="E16" s="13"/>
      <c r="F16" s="13"/>
      <c r="G16" s="13"/>
      <c r="H16" s="12"/>
      <c r="I16" s="3"/>
      <c r="J16" s="3"/>
      <c r="K16" s="19"/>
      <c r="L16" s="20"/>
    </row>
    <row r="17" spans="1:12" ht="12.75">
      <c r="A17" s="2"/>
      <c r="B17" s="15"/>
      <c r="C17" s="15"/>
      <c r="D17" s="3"/>
      <c r="E17" s="13"/>
      <c r="F17" s="13"/>
      <c r="G17" s="13"/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26">
        <f>G14</f>
        <v>1248.16</v>
      </c>
      <c r="D23" s="4"/>
      <c r="K23" s="17"/>
      <c r="L23" s="17"/>
    </row>
    <row r="24" spans="1:4" ht="15">
      <c r="A24" s="25" t="s">
        <v>23</v>
      </c>
      <c r="B24" s="26">
        <f>E7+C8-B23</f>
        <v>28444.33</v>
      </c>
      <c r="D24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42307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7561.130000000001</v>
      </c>
      <c r="D5" s="12">
        <v>3212.46</v>
      </c>
      <c r="E5" s="3">
        <v>3649.92</v>
      </c>
      <c r="F5" s="12">
        <f>C5+D5-E5</f>
        <v>7123.67</v>
      </c>
      <c r="G5" s="4"/>
      <c r="H5" s="4" t="s">
        <v>27</v>
      </c>
      <c r="I5" s="11">
        <f>сентябрь!I5+0</f>
        <v>493.60000000000036</v>
      </c>
      <c r="J5" s="9"/>
    </row>
    <row r="6" spans="2:10" ht="12.75">
      <c r="B6" s="2" t="s">
        <v>6</v>
      </c>
      <c r="C6" s="12">
        <f>сентябрь!F6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7561.130000000001</v>
      </c>
      <c r="D7" s="12">
        <f>SUM(D5:D6)</f>
        <v>3212.46</v>
      </c>
      <c r="E7" s="3">
        <f>SUM(E5:E6)</f>
        <v>3649.92</v>
      </c>
      <c r="F7" s="12">
        <f>SUM(F5:F6)</f>
        <v>7123.67</v>
      </c>
      <c r="G7" s="4"/>
      <c r="H7" s="4"/>
      <c r="I7" s="11"/>
      <c r="J7" s="9"/>
    </row>
    <row r="8" spans="2:12" ht="15.75">
      <c r="B8" s="18" t="s">
        <v>23</v>
      </c>
      <c r="C8" s="26">
        <f>сентябрь!B24</f>
        <v>31753.162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40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29">
        <f>342.9*3.92</f>
        <v>1344.168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43" t="s">
        <v>41</v>
      </c>
      <c r="C16" s="44"/>
      <c r="D16" s="3"/>
      <c r="E16" s="13"/>
      <c r="F16" s="13"/>
      <c r="G16" s="13"/>
      <c r="H16" s="12"/>
      <c r="I16" s="3"/>
      <c r="J16" s="3"/>
      <c r="K16" s="19"/>
      <c r="L16" s="20"/>
    </row>
    <row r="17" spans="1:12" ht="12.75">
      <c r="A17" s="2"/>
      <c r="B17" s="45"/>
      <c r="C17" s="46"/>
      <c r="D17" s="3"/>
      <c r="E17" s="13"/>
      <c r="F17" s="13" t="s">
        <v>34</v>
      </c>
      <c r="G17" s="13">
        <v>2729.02</v>
      </c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30">
        <f>G14+G17</f>
        <v>4073.188</v>
      </c>
      <c r="D23" s="4"/>
      <c r="K23" s="17"/>
      <c r="L23" s="17"/>
    </row>
    <row r="24" spans="1:4" ht="15">
      <c r="A24" s="25" t="s">
        <v>23</v>
      </c>
      <c r="B24" s="26">
        <f>E7+C8-B23</f>
        <v>31329.894</v>
      </c>
      <c r="D24" s="4"/>
    </row>
  </sheetData>
  <sheetProtection/>
  <mergeCells count="6">
    <mergeCell ref="H10:L10"/>
    <mergeCell ref="B13:D13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42338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7123.67</v>
      </c>
      <c r="D5" s="12">
        <v>3212.46</v>
      </c>
      <c r="E5" s="3">
        <v>1794</v>
      </c>
      <c r="F5" s="12">
        <f>C5+D5-E5</f>
        <v>8542.130000000001</v>
      </c>
      <c r="G5" s="4"/>
      <c r="H5" s="4" t="s">
        <v>27</v>
      </c>
      <c r="I5" s="11">
        <f>октябрь!I5+0</f>
        <v>493.60000000000036</v>
      </c>
      <c r="J5" s="9"/>
    </row>
    <row r="6" spans="2:10" ht="12.75">
      <c r="B6" s="2" t="s">
        <v>6</v>
      </c>
      <c r="C6" s="12">
        <f>октябрь!F6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7123.67</v>
      </c>
      <c r="D7" s="12">
        <f>SUM(D5:D6)</f>
        <v>3212.46</v>
      </c>
      <c r="E7" s="3">
        <f>SUM(E5:E6)</f>
        <v>1794</v>
      </c>
      <c r="F7" s="12">
        <f>SUM(F5:F6)</f>
        <v>8542.130000000001</v>
      </c>
      <c r="G7" s="4"/>
      <c r="H7" s="4"/>
      <c r="I7" s="11"/>
      <c r="J7" s="9"/>
    </row>
    <row r="8" spans="2:12" ht="15.75">
      <c r="B8" s="18" t="s">
        <v>23</v>
      </c>
      <c r="C8" s="26">
        <f>октябрь!B24</f>
        <v>31329.894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40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29">
        <f>342.9*3.92</f>
        <v>1344.168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3"/>
      <c r="E16" s="13"/>
      <c r="F16" s="13"/>
      <c r="G16" s="13"/>
      <c r="H16" s="12"/>
      <c r="I16" s="3"/>
      <c r="J16" s="3"/>
      <c r="K16" s="19"/>
      <c r="L16" s="20"/>
    </row>
    <row r="17" spans="1:12" ht="12.75">
      <c r="A17" s="2"/>
      <c r="B17" s="15"/>
      <c r="C17" s="15"/>
      <c r="D17" s="3"/>
      <c r="E17" s="13"/>
      <c r="F17" s="13"/>
      <c r="G17" s="13"/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26">
        <f>G14</f>
        <v>1344.168</v>
      </c>
      <c r="D23" s="4"/>
      <c r="K23" s="17"/>
      <c r="L23" s="17"/>
    </row>
    <row r="24" spans="1:4" ht="15">
      <c r="A24" s="25" t="s">
        <v>23</v>
      </c>
      <c r="B24" s="26">
        <f>E7+C8-B23</f>
        <v>31779.726</v>
      </c>
      <c r="D24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42368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8542.130000000001</v>
      </c>
      <c r="D5" s="12">
        <v>3212.46</v>
      </c>
      <c r="E5" s="3">
        <v>2668.92</v>
      </c>
      <c r="F5" s="12">
        <f>C5+D5-E5</f>
        <v>9085.67</v>
      </c>
      <c r="G5" s="4"/>
      <c r="H5" s="4" t="s">
        <v>27</v>
      </c>
      <c r="I5" s="11">
        <f>ноябрь!I5+0</f>
        <v>493.60000000000036</v>
      </c>
      <c r="J5" s="9"/>
    </row>
    <row r="6" spans="2:10" ht="12.75">
      <c r="B6" s="2" t="s">
        <v>6</v>
      </c>
      <c r="C6" s="12">
        <f>ноябрь!F6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8542.130000000001</v>
      </c>
      <c r="D7" s="12">
        <f>SUM(D5:D6)</f>
        <v>3212.46</v>
      </c>
      <c r="E7" s="3">
        <f>SUM(E5:E6)</f>
        <v>2668.92</v>
      </c>
      <c r="F7" s="12">
        <f>SUM(F5:F6)</f>
        <v>9085.67</v>
      </c>
      <c r="G7" s="4"/>
      <c r="H7" s="4"/>
      <c r="I7" s="11"/>
      <c r="J7" s="9"/>
    </row>
    <row r="8" spans="2:12" ht="15.75">
      <c r="B8" s="18" t="s">
        <v>23</v>
      </c>
      <c r="C8" s="26">
        <f>ноябрь!B24</f>
        <v>31779.726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40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29">
        <f>342.9*3.92</f>
        <v>1344.168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3"/>
      <c r="E16" s="13"/>
      <c r="F16" s="13"/>
      <c r="G16" s="13"/>
      <c r="H16" s="12"/>
      <c r="I16" s="3"/>
      <c r="J16" s="3"/>
      <c r="K16" s="19"/>
      <c r="L16" s="20"/>
    </row>
    <row r="17" spans="1:12" ht="12.75">
      <c r="A17" s="2"/>
      <c r="B17" s="15"/>
      <c r="C17" s="15"/>
      <c r="D17" s="3"/>
      <c r="E17" s="13"/>
      <c r="F17" s="13"/>
      <c r="G17" s="13"/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26">
        <f>G14</f>
        <v>1344.168</v>
      </c>
      <c r="D23" s="4"/>
      <c r="K23" s="17"/>
      <c r="L23" s="17"/>
    </row>
    <row r="24" spans="1:4" ht="15">
      <c r="A24" s="25" t="s">
        <v>23</v>
      </c>
      <c r="B24" s="26">
        <f>E7+C8-B23</f>
        <v>33104.478</v>
      </c>
      <c r="D24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 t="s">
        <v>30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январь!F5</f>
        <v>1563.52</v>
      </c>
      <c r="D5" s="12">
        <v>3446.17</v>
      </c>
      <c r="E5" s="3">
        <v>2591.63</v>
      </c>
      <c r="F5" s="12">
        <v>2418.06</v>
      </c>
      <c r="G5" s="4"/>
      <c r="H5" s="4" t="s">
        <v>27</v>
      </c>
      <c r="I5" s="11">
        <f>январь!I5</f>
        <v>7145.6</v>
      </c>
      <c r="J5" s="9"/>
    </row>
    <row r="6" spans="2:10" ht="12.75">
      <c r="B6" s="2" t="s">
        <v>6</v>
      </c>
      <c r="C6" s="12">
        <f>январь!F6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1563.52</v>
      </c>
      <c r="D7" s="12">
        <f>SUM(D5:D6)</f>
        <v>3446.17</v>
      </c>
      <c r="E7" s="3">
        <f>SUM(E5:E6)</f>
        <v>2591.63</v>
      </c>
      <c r="F7" s="12">
        <f>SUM(F5:F6)</f>
        <v>2418.06</v>
      </c>
      <c r="G7" s="4"/>
      <c r="H7" s="4"/>
      <c r="I7" s="11"/>
      <c r="J7" s="9"/>
    </row>
    <row r="8" spans="2:12" ht="15.75">
      <c r="B8" s="18" t="s">
        <v>23</v>
      </c>
      <c r="C8" s="26">
        <f>январь!B24</f>
        <v>28444.33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13">
        <v>1248.16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3"/>
      <c r="E16" s="13"/>
      <c r="F16" s="13"/>
      <c r="G16" s="13"/>
      <c r="H16" s="12"/>
      <c r="I16" s="3"/>
      <c r="J16" s="3"/>
      <c r="K16" s="19"/>
      <c r="L16" s="20"/>
    </row>
    <row r="17" spans="1:12" ht="12.75">
      <c r="A17" s="2"/>
      <c r="B17" s="15"/>
      <c r="C17" s="15"/>
      <c r="D17" s="3"/>
      <c r="E17" s="13"/>
      <c r="F17" s="13"/>
      <c r="G17" s="13"/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26">
        <f>G14</f>
        <v>1248.16</v>
      </c>
      <c r="D23" s="4"/>
      <c r="K23" s="17"/>
      <c r="L23" s="17"/>
    </row>
    <row r="24" spans="1:4" ht="15">
      <c r="A24" s="25" t="s">
        <v>23</v>
      </c>
      <c r="B24" s="26">
        <f>E7+C8-B23</f>
        <v>29787.800000000003</v>
      </c>
      <c r="D24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42093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февраль!F5</f>
        <v>2418.06</v>
      </c>
      <c r="D5" s="12">
        <v>3446.17</v>
      </c>
      <c r="E5" s="3">
        <v>3086.62</v>
      </c>
      <c r="F5" s="12">
        <f>C5+D5-E5</f>
        <v>2777.6099999999997</v>
      </c>
      <c r="G5" s="4"/>
      <c r="H5" s="4" t="s">
        <v>27</v>
      </c>
      <c r="I5" s="11">
        <f>февраль!I5</f>
        <v>7145.6</v>
      </c>
      <c r="J5" s="9"/>
    </row>
    <row r="6" spans="2:12" ht="12.75">
      <c r="B6" s="2" t="s">
        <v>6</v>
      </c>
      <c r="C6" s="12">
        <v>0</v>
      </c>
      <c r="D6" s="12">
        <v>0</v>
      </c>
      <c r="E6" s="12">
        <v>0</v>
      </c>
      <c r="F6" s="12">
        <f>C6+D6-E6</f>
        <v>0</v>
      </c>
      <c r="G6" s="4"/>
      <c r="H6" s="4" t="s">
        <v>35</v>
      </c>
      <c r="I6" s="11">
        <v>6652</v>
      </c>
      <c r="J6" s="47" t="s">
        <v>37</v>
      </c>
      <c r="K6" s="47"/>
      <c r="L6" s="47"/>
    </row>
    <row r="7" spans="2:10" ht="12.75">
      <c r="B7" s="2" t="s">
        <v>8</v>
      </c>
      <c r="C7" s="12">
        <f>SUM(C5:C6)</f>
        <v>2418.06</v>
      </c>
      <c r="D7" s="12">
        <f>SUM(D5:D6)</f>
        <v>3446.17</v>
      </c>
      <c r="E7" s="3">
        <f>SUM(E5:E6)</f>
        <v>3086.62</v>
      </c>
      <c r="F7" s="12">
        <f>SUM(F5:F6)</f>
        <v>2777.6099999999997</v>
      </c>
      <c r="G7" s="4"/>
      <c r="H7" s="4" t="s">
        <v>36</v>
      </c>
      <c r="I7" s="11">
        <f>I5-I6</f>
        <v>493.60000000000036</v>
      </c>
      <c r="J7" s="9"/>
    </row>
    <row r="8" spans="2:12" ht="15.75">
      <c r="B8" s="18" t="s">
        <v>23</v>
      </c>
      <c r="C8" s="26">
        <f>февраль!B24</f>
        <v>29787.800000000003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13">
        <v>1248.16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7">
        <v>41311</v>
      </c>
      <c r="B16" s="43" t="s">
        <v>31</v>
      </c>
      <c r="C16" s="44"/>
      <c r="D16" s="3" t="s">
        <v>32</v>
      </c>
      <c r="E16" s="13"/>
      <c r="F16" s="13"/>
      <c r="G16" s="13"/>
      <c r="H16" s="12"/>
      <c r="I16" s="3"/>
      <c r="J16" s="3"/>
      <c r="K16" s="19"/>
      <c r="L16" s="20"/>
    </row>
    <row r="17" spans="1:12" ht="12.75">
      <c r="A17" s="2"/>
      <c r="B17" s="45"/>
      <c r="C17" s="46"/>
      <c r="D17" s="3" t="s">
        <v>33</v>
      </c>
      <c r="E17" s="13"/>
      <c r="F17" s="13" t="s">
        <v>34</v>
      </c>
      <c r="G17" s="13">
        <v>5500.32</v>
      </c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26">
        <f>G14+G17</f>
        <v>6748.48</v>
      </c>
      <c r="D23" s="4"/>
      <c r="K23" s="17"/>
      <c r="L23" s="17"/>
    </row>
    <row r="24" spans="1:4" ht="15">
      <c r="A24" s="25" t="s">
        <v>23</v>
      </c>
      <c r="B24" s="26">
        <f>E7+C8-B23</f>
        <v>26125.940000000006</v>
      </c>
      <c r="D24" s="4"/>
    </row>
  </sheetData>
  <sheetProtection/>
  <mergeCells count="7">
    <mergeCell ref="B16:C17"/>
    <mergeCell ref="J6:L6"/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42124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март!F5</f>
        <v>2777.6099999999997</v>
      </c>
      <c r="D5" s="12">
        <v>3446.17</v>
      </c>
      <c r="E5" s="3">
        <v>1771.45</v>
      </c>
      <c r="F5" s="12">
        <f>C5+D5-E5</f>
        <v>4452.33</v>
      </c>
      <c r="G5" s="4"/>
      <c r="H5" s="4" t="s">
        <v>27</v>
      </c>
      <c r="I5" s="11">
        <f>март!I7</f>
        <v>493.60000000000036</v>
      </c>
      <c r="J5" s="9"/>
    </row>
    <row r="6" spans="2:10" ht="12.75">
      <c r="B6" s="2" t="s">
        <v>6</v>
      </c>
      <c r="C6" s="12">
        <f>март!F6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2777.6099999999997</v>
      </c>
      <c r="D7" s="12">
        <f>SUM(D5:D6)</f>
        <v>3446.17</v>
      </c>
      <c r="E7" s="3">
        <f>SUM(E5:E6)</f>
        <v>1771.45</v>
      </c>
      <c r="F7" s="12">
        <f>SUM(F5:F6)</f>
        <v>4452.33</v>
      </c>
      <c r="G7" s="4"/>
      <c r="H7" s="4"/>
      <c r="I7" s="11"/>
      <c r="J7" s="9"/>
    </row>
    <row r="8" spans="2:12" ht="15.75">
      <c r="B8" s="18" t="s">
        <v>23</v>
      </c>
      <c r="C8" s="26">
        <f>март!B24</f>
        <v>26125.940000000006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13">
        <v>1248.16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31" t="s">
        <v>38</v>
      </c>
      <c r="C16" s="33"/>
      <c r="D16" s="3"/>
      <c r="E16" s="13"/>
      <c r="F16" s="13" t="s">
        <v>39</v>
      </c>
      <c r="G16" s="16">
        <v>1523</v>
      </c>
      <c r="H16" s="12"/>
      <c r="I16" s="3"/>
      <c r="J16" s="3"/>
      <c r="K16" s="19"/>
      <c r="L16" s="20"/>
    </row>
    <row r="17" spans="1:12" ht="12.75">
      <c r="A17" s="2"/>
      <c r="B17" s="15"/>
      <c r="C17" s="15"/>
      <c r="D17" s="3"/>
      <c r="E17" s="13"/>
      <c r="F17" s="13"/>
      <c r="G17" s="13"/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28">
        <f>G14+G16</f>
        <v>2771.16</v>
      </c>
      <c r="D23" s="4"/>
      <c r="K23" s="17"/>
      <c r="L23" s="17"/>
    </row>
    <row r="24" spans="1:4" ht="15">
      <c r="A24" s="25" t="s">
        <v>23</v>
      </c>
      <c r="B24" s="26">
        <f>E7+C8-B23</f>
        <v>25126.230000000007</v>
      </c>
      <c r="D24" s="4"/>
    </row>
  </sheetData>
  <sheetProtection/>
  <mergeCells count="6">
    <mergeCell ref="H10:L10"/>
    <mergeCell ref="B13:D13"/>
    <mergeCell ref="A10:A11"/>
    <mergeCell ref="B10:C11"/>
    <mergeCell ref="D10:G10"/>
    <mergeCell ref="B16:C16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42154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апрель!F5</f>
        <v>4452.33</v>
      </c>
      <c r="D5" s="12">
        <v>3446.17</v>
      </c>
      <c r="E5" s="3">
        <v>2764.39</v>
      </c>
      <c r="F5" s="12">
        <f>C5+D5-E5</f>
        <v>5134.110000000001</v>
      </c>
      <c r="G5" s="4"/>
      <c r="H5" s="4" t="s">
        <v>27</v>
      </c>
      <c r="I5" s="11">
        <f>апрель!I5</f>
        <v>493.60000000000036</v>
      </c>
      <c r="J5" s="9"/>
    </row>
    <row r="6" spans="2:10" ht="12.75">
      <c r="B6" s="2" t="s">
        <v>6</v>
      </c>
      <c r="C6" s="12">
        <f>апрель!F6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4452.33</v>
      </c>
      <c r="D7" s="12">
        <f>SUM(D5:D6)</f>
        <v>3446.17</v>
      </c>
      <c r="E7" s="3">
        <f>SUM(E5:E6)</f>
        <v>2764.39</v>
      </c>
      <c r="F7" s="12">
        <f>SUM(F5:F6)</f>
        <v>5134.110000000001</v>
      </c>
      <c r="G7" s="4"/>
      <c r="H7" s="4"/>
      <c r="I7" s="11"/>
      <c r="J7" s="9"/>
    </row>
    <row r="8" spans="2:12" ht="15.75">
      <c r="B8" s="18" t="s">
        <v>23</v>
      </c>
      <c r="C8" s="26">
        <f>апрель!B24</f>
        <v>25126.230000000007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13">
        <v>1248.16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3"/>
      <c r="E16" s="13"/>
      <c r="F16" s="13"/>
      <c r="G16" s="13"/>
      <c r="H16" s="12"/>
      <c r="I16" s="3"/>
      <c r="J16" s="3"/>
      <c r="K16" s="19"/>
      <c r="L16" s="20"/>
    </row>
    <row r="17" spans="1:12" ht="12.75">
      <c r="A17" s="2"/>
      <c r="B17" s="15"/>
      <c r="C17" s="15"/>
      <c r="D17" s="3"/>
      <c r="E17" s="13"/>
      <c r="F17" s="13"/>
      <c r="G17" s="13"/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26">
        <f>G14</f>
        <v>1248.16</v>
      </c>
      <c r="D23" s="4"/>
      <c r="K23" s="17"/>
      <c r="L23" s="17"/>
    </row>
    <row r="24" spans="1:4" ht="15">
      <c r="A24" s="25" t="s">
        <v>23</v>
      </c>
      <c r="B24" s="26">
        <f>E7+C8-B23</f>
        <v>26642.460000000006</v>
      </c>
      <c r="D24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42185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май!F5</f>
        <v>5134.110000000001</v>
      </c>
      <c r="D5" s="12">
        <v>3446.17</v>
      </c>
      <c r="E5" s="3">
        <v>2210.24</v>
      </c>
      <c r="F5" s="12">
        <f>C5+D5-E5</f>
        <v>6370.040000000001</v>
      </c>
      <c r="G5" s="4"/>
      <c r="H5" s="4" t="s">
        <v>27</v>
      </c>
      <c r="I5" s="11">
        <f>май!I5</f>
        <v>493.60000000000036</v>
      </c>
      <c r="J5" s="9"/>
    </row>
    <row r="6" spans="2:10" ht="12.75">
      <c r="B6" s="2" t="s">
        <v>6</v>
      </c>
      <c r="C6" s="12">
        <f>май!F6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5134.110000000001</v>
      </c>
      <c r="D7" s="12">
        <f>SUM(D5:D6)</f>
        <v>3446.17</v>
      </c>
      <c r="E7" s="3">
        <f>SUM(E5:E6)</f>
        <v>2210.24</v>
      </c>
      <c r="F7" s="12">
        <f>SUM(F5:F6)</f>
        <v>6370.040000000001</v>
      </c>
      <c r="G7" s="4"/>
      <c r="H7" s="4"/>
      <c r="I7" s="11"/>
      <c r="J7" s="9"/>
    </row>
    <row r="8" spans="2:12" ht="15.75">
      <c r="B8" s="18" t="s">
        <v>23</v>
      </c>
      <c r="C8" s="26">
        <f>май!B24</f>
        <v>26642.460000000006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13">
        <v>1248.16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3"/>
      <c r="E16" s="13"/>
      <c r="F16" s="13"/>
      <c r="G16" s="13"/>
      <c r="H16" s="12"/>
      <c r="I16" s="3"/>
      <c r="J16" s="3"/>
      <c r="K16" s="19"/>
      <c r="L16" s="20"/>
    </row>
    <row r="17" spans="1:12" ht="12.75">
      <c r="A17" s="2"/>
      <c r="B17" s="15"/>
      <c r="C17" s="15"/>
      <c r="D17" s="3"/>
      <c r="E17" s="13"/>
      <c r="F17" s="13"/>
      <c r="G17" s="13"/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26">
        <f>G14</f>
        <v>1248.16</v>
      </c>
      <c r="D23" s="4"/>
      <c r="K23" s="17"/>
      <c r="L23" s="17"/>
    </row>
    <row r="24" spans="1:4" ht="15">
      <c r="A24" s="25" t="s">
        <v>23</v>
      </c>
      <c r="B24" s="26">
        <f>E7+C8-B23</f>
        <v>27604.540000000005</v>
      </c>
      <c r="D24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42215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июнь!F5</f>
        <v>6370.040000000001</v>
      </c>
      <c r="D5" s="12">
        <v>2983.87</v>
      </c>
      <c r="E5" s="3">
        <v>3015.2</v>
      </c>
      <c r="F5" s="12">
        <f>C5+D5-E5</f>
        <v>6338.71</v>
      </c>
      <c r="G5" s="4"/>
      <c r="H5" s="4" t="s">
        <v>27</v>
      </c>
      <c r="I5" s="11">
        <f>июнь!I5</f>
        <v>493.60000000000036</v>
      </c>
      <c r="J5" s="9"/>
    </row>
    <row r="6" spans="2:10" ht="12.75">
      <c r="B6" s="2" t="s">
        <v>6</v>
      </c>
      <c r="C6" s="12">
        <f>июнь!F6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6370.040000000001</v>
      </c>
      <c r="D7" s="12">
        <f>SUM(D5:D6)</f>
        <v>2983.87</v>
      </c>
      <c r="E7" s="3">
        <f>SUM(E5:E6)</f>
        <v>3015.2</v>
      </c>
      <c r="F7" s="12">
        <f>SUM(F5:F6)</f>
        <v>6338.71</v>
      </c>
      <c r="G7" s="4"/>
      <c r="H7" s="4"/>
      <c r="I7" s="11"/>
      <c r="J7" s="9"/>
    </row>
    <row r="8" spans="2:12" ht="15.75">
      <c r="B8" s="18" t="s">
        <v>23</v>
      </c>
      <c r="C8" s="26">
        <f>июнь!B24</f>
        <v>27604.540000000005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13">
        <v>1248.16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3"/>
      <c r="E16" s="13"/>
      <c r="F16" s="13"/>
      <c r="G16" s="13"/>
      <c r="H16" s="12"/>
      <c r="I16" s="3"/>
      <c r="J16" s="3"/>
      <c r="K16" s="19"/>
      <c r="L16" s="20"/>
    </row>
    <row r="17" spans="1:12" ht="12.75">
      <c r="A17" s="2"/>
      <c r="B17" s="15"/>
      <c r="C17" s="15"/>
      <c r="D17" s="3"/>
      <c r="E17" s="13"/>
      <c r="F17" s="13"/>
      <c r="G17" s="13"/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26">
        <f>G14</f>
        <v>1248.16</v>
      </c>
      <c r="D23" s="4"/>
      <c r="K23" s="17"/>
      <c r="L23" s="17"/>
    </row>
    <row r="24" spans="1:4" ht="15">
      <c r="A24" s="25" t="s">
        <v>23</v>
      </c>
      <c r="B24" s="26">
        <f>E7+C8-B23</f>
        <v>29371.580000000005</v>
      </c>
      <c r="D24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42246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июль!F5</f>
        <v>6338.71</v>
      </c>
      <c r="D5" s="12">
        <v>2983.87</v>
      </c>
      <c r="E5" s="3">
        <v>2206.48</v>
      </c>
      <c r="F5" s="12">
        <f>C5+D5-E5</f>
        <v>7116.1</v>
      </c>
      <c r="G5" s="4"/>
      <c r="H5" s="4" t="s">
        <v>27</v>
      </c>
      <c r="I5" s="11">
        <f>июль!I5+0</f>
        <v>493.60000000000036</v>
      </c>
      <c r="J5" s="9"/>
    </row>
    <row r="6" spans="2:10" ht="12.75">
      <c r="B6" s="2" t="s">
        <v>6</v>
      </c>
      <c r="C6" s="12">
        <f>июль!F6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6338.71</v>
      </c>
      <c r="D7" s="12">
        <f>SUM(D5:D6)</f>
        <v>2983.87</v>
      </c>
      <c r="E7" s="3">
        <f>SUM(E5:E6)</f>
        <v>2206.48</v>
      </c>
      <c r="F7" s="12">
        <f>SUM(F5:F6)</f>
        <v>7116.1</v>
      </c>
      <c r="G7" s="4"/>
      <c r="H7" s="4"/>
      <c r="I7" s="11"/>
      <c r="J7" s="9"/>
    </row>
    <row r="8" spans="2:12" ht="15.75">
      <c r="B8" s="18" t="s">
        <v>23</v>
      </c>
      <c r="C8" s="26">
        <f>июль!B24</f>
        <v>29371.580000000005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28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13">
        <v>1248.16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3"/>
      <c r="E16" s="13"/>
      <c r="F16" s="13"/>
      <c r="G16" s="13"/>
      <c r="H16" s="12"/>
      <c r="I16" s="3"/>
      <c r="J16" s="3"/>
      <c r="K16" s="19"/>
      <c r="L16" s="20"/>
    </row>
    <row r="17" spans="1:12" ht="12.75">
      <c r="A17" s="2"/>
      <c r="B17" s="15"/>
      <c r="C17" s="15"/>
      <c r="D17" s="3"/>
      <c r="E17" s="13"/>
      <c r="F17" s="13"/>
      <c r="G17" s="13"/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26">
        <f>G14</f>
        <v>1248.16</v>
      </c>
      <c r="D23" s="4"/>
      <c r="K23" s="17"/>
      <c r="L23" s="17"/>
    </row>
    <row r="24" spans="1:4" ht="15">
      <c r="A24" s="25" t="s">
        <v>23</v>
      </c>
      <c r="B24" s="26">
        <f>E7+C8-B23</f>
        <v>30329.900000000005</v>
      </c>
      <c r="D24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42277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7116.1</v>
      </c>
      <c r="D5" s="12">
        <v>3212.46</v>
      </c>
      <c r="E5" s="3">
        <v>2767.43</v>
      </c>
      <c r="F5" s="12">
        <f>C5+D5-E5</f>
        <v>7561.130000000001</v>
      </c>
      <c r="G5" s="4"/>
      <c r="H5" s="4" t="s">
        <v>27</v>
      </c>
      <c r="I5" s="11">
        <f>август!I5+0</f>
        <v>493.60000000000036</v>
      </c>
      <c r="J5" s="9"/>
    </row>
    <row r="6" spans="2:10" ht="12.75">
      <c r="B6" s="2" t="s">
        <v>6</v>
      </c>
      <c r="C6" s="12">
        <f>август!F6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7116.1</v>
      </c>
      <c r="D7" s="12">
        <f>SUM(D5:D6)</f>
        <v>3212.46</v>
      </c>
      <c r="E7" s="3">
        <f>SUM(E5:E6)</f>
        <v>2767.43</v>
      </c>
      <c r="F7" s="12">
        <f>SUM(F5:F6)</f>
        <v>7561.130000000001</v>
      </c>
      <c r="G7" s="4"/>
      <c r="H7" s="4"/>
      <c r="I7" s="11"/>
      <c r="J7" s="9"/>
    </row>
    <row r="8" spans="2:12" ht="15.75">
      <c r="B8" s="18" t="s">
        <v>23</v>
      </c>
      <c r="C8" s="26">
        <f>август!B24</f>
        <v>30329.900000000005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7" t="s">
        <v>29</v>
      </c>
      <c r="B10" s="39" t="s">
        <v>9</v>
      </c>
      <c r="C10" s="40"/>
      <c r="D10" s="31" t="s">
        <v>10</v>
      </c>
      <c r="E10" s="32"/>
      <c r="F10" s="32"/>
      <c r="G10" s="33"/>
      <c r="H10" s="31" t="s">
        <v>15</v>
      </c>
      <c r="I10" s="32"/>
      <c r="J10" s="32"/>
      <c r="K10" s="32"/>
      <c r="L10" s="33"/>
    </row>
    <row r="11" spans="1:12" ht="22.5" customHeight="1">
      <c r="A11" s="38"/>
      <c r="B11" s="41"/>
      <c r="C11" s="4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G12" s="3"/>
      <c r="H12" s="12"/>
      <c r="I12" s="3"/>
      <c r="J12" s="3"/>
      <c r="K12" s="12"/>
      <c r="L12" s="8"/>
    </row>
    <row r="13" spans="1:12" ht="12.75">
      <c r="A13" s="2"/>
      <c r="B13" s="34" t="s">
        <v>25</v>
      </c>
      <c r="C13" s="35"/>
      <c r="D13" s="36"/>
      <c r="F13" s="3" t="s">
        <v>40</v>
      </c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3"/>
      <c r="E14" s="13"/>
      <c r="F14" s="13" t="s">
        <v>21</v>
      </c>
      <c r="G14" s="29">
        <f>342.9*3.92</f>
        <v>1344.168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3"/>
      <c r="E16" s="13"/>
      <c r="F16" s="13"/>
      <c r="G16" s="13"/>
      <c r="H16" s="12"/>
      <c r="I16" s="3"/>
      <c r="J16" s="3"/>
      <c r="K16" s="19"/>
      <c r="L16" s="20"/>
    </row>
    <row r="17" spans="1:12" ht="12.75">
      <c r="A17" s="2"/>
      <c r="B17" s="15"/>
      <c r="C17" s="15"/>
      <c r="D17" s="3"/>
      <c r="E17" s="13"/>
      <c r="F17" s="13"/>
      <c r="G17" s="13"/>
      <c r="H17" s="12"/>
      <c r="I17" s="3"/>
      <c r="J17" s="3"/>
      <c r="K17" s="19"/>
      <c r="L17" s="20"/>
    </row>
    <row r="18" spans="1:12" ht="12.75">
      <c r="A18" s="2"/>
      <c r="B18" s="15"/>
      <c r="C18" s="15"/>
      <c r="D18" s="3"/>
      <c r="E18" s="13"/>
      <c r="F18" s="13"/>
      <c r="G18" s="13"/>
      <c r="H18" s="12"/>
      <c r="I18" s="3"/>
      <c r="J18" s="3"/>
      <c r="K18" s="19"/>
      <c r="L18" s="20"/>
    </row>
    <row r="19" spans="1:12" ht="12.75">
      <c r="A19" s="2"/>
      <c r="B19" s="15"/>
      <c r="C19" s="15"/>
      <c r="D19" s="3"/>
      <c r="E19" s="13"/>
      <c r="F19" s="13"/>
      <c r="G19" s="13"/>
      <c r="H19" s="12"/>
      <c r="I19" s="3"/>
      <c r="J19" s="3"/>
      <c r="K19" s="19"/>
      <c r="L19" s="20"/>
    </row>
    <row r="20" spans="1:12" ht="12.75">
      <c r="A20" s="2"/>
      <c r="B20" s="15"/>
      <c r="C20" s="15"/>
      <c r="D20" s="3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1"/>
      <c r="B22" s="21"/>
      <c r="C22" s="22"/>
      <c r="D22" s="23"/>
      <c r="E22" s="23"/>
      <c r="F22" s="23"/>
      <c r="G22" s="23"/>
      <c r="H22" s="22"/>
      <c r="I22" s="23"/>
      <c r="J22" s="23"/>
      <c r="K22" s="22"/>
      <c r="L22" s="24"/>
    </row>
    <row r="23" spans="1:12" ht="15">
      <c r="A23" s="25" t="s">
        <v>22</v>
      </c>
      <c r="B23" s="26">
        <f>G14</f>
        <v>1344.168</v>
      </c>
      <c r="D23" s="4"/>
      <c r="K23" s="17"/>
      <c r="L23" s="17"/>
    </row>
    <row r="24" spans="1:4" ht="15">
      <c r="A24" s="25" t="s">
        <v>23</v>
      </c>
      <c r="B24" s="26">
        <f>E7+C8-B23</f>
        <v>31753.162</v>
      </c>
      <c r="D24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2015-09-17T05:20:34Z</cp:lastPrinted>
  <dcterms:created xsi:type="dcterms:W3CDTF">2008-11-05T05:36:25Z</dcterms:created>
  <dcterms:modified xsi:type="dcterms:W3CDTF">2016-02-03T04:13:00Z</dcterms:modified>
  <cp:category/>
  <cp:version/>
  <cp:contentType/>
  <cp:contentStatus/>
</cp:coreProperties>
</file>