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firstSheet="1" activeTab="9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<sst xmlns="http://schemas.openxmlformats.org/spreadsheetml/2006/main" count="402" uniqueCount="52">
  <si>
    <t>Сальдо на нач.</t>
  </si>
  <si>
    <t>Начислено</t>
  </si>
  <si>
    <t>Оплачено</t>
  </si>
  <si>
    <t>Сальдо на конец</t>
  </si>
  <si>
    <t>период</t>
  </si>
  <si>
    <t>доходы</t>
  </si>
  <si>
    <t>Тек.ремонт</t>
  </si>
  <si>
    <t>Содержание</t>
  </si>
  <si>
    <t>ИТОГО</t>
  </si>
  <si>
    <t>Краткое описание работ</t>
  </si>
  <si>
    <t>Затрата труда</t>
  </si>
  <si>
    <t>Бригада</t>
  </si>
  <si>
    <t>ст-ть 1 часа (руб.)</t>
  </si>
  <si>
    <t>Время работы (час)</t>
  </si>
  <si>
    <t>Ст-ть работ (руб.)</t>
  </si>
  <si>
    <t>Материалы</t>
  </si>
  <si>
    <t>Наименование</t>
  </si>
  <si>
    <t>ед.изм.</t>
  </si>
  <si>
    <t>Количество</t>
  </si>
  <si>
    <t>Цена (руб)</t>
  </si>
  <si>
    <t>Стоимость (руб)</t>
  </si>
  <si>
    <t>итого</t>
  </si>
  <si>
    <t>Всего затрат</t>
  </si>
  <si>
    <t>Остаток</t>
  </si>
  <si>
    <t>пер.Советский, 1 А</t>
  </si>
  <si>
    <t>общего имущества</t>
  </si>
  <si>
    <t xml:space="preserve">Содержание и обслуживание </t>
  </si>
  <si>
    <t>кап.ремонт</t>
  </si>
  <si>
    <t>30.01.2015</t>
  </si>
  <si>
    <t xml:space="preserve">дата 2015г </t>
  </si>
  <si>
    <t>30.02.2015</t>
  </si>
  <si>
    <t>30.03.2015</t>
  </si>
  <si>
    <t>30.04.2015</t>
  </si>
  <si>
    <t>30.05.2015</t>
  </si>
  <si>
    <t>30.06.2015</t>
  </si>
  <si>
    <t>30.07.2015</t>
  </si>
  <si>
    <t>30.08.2015</t>
  </si>
  <si>
    <t>30.09.2015</t>
  </si>
  <si>
    <t>30.10.15</t>
  </si>
  <si>
    <t>30.11.15</t>
  </si>
  <si>
    <t>30.12.15</t>
  </si>
  <si>
    <t>Ремонтные работы за март</t>
  </si>
  <si>
    <t>смета</t>
  </si>
  <si>
    <t>Работы на кровле</t>
  </si>
  <si>
    <t>вышка</t>
  </si>
  <si>
    <t>час</t>
  </si>
  <si>
    <t>Ремонтные работы за апрель 2015</t>
  </si>
  <si>
    <t>ИП Степаненко</t>
  </si>
  <si>
    <t>Журавлева А.Н.</t>
  </si>
  <si>
    <t>ремонтные работы за сентябрь 2015г.</t>
  </si>
  <si>
    <t>калькуляция</t>
  </si>
  <si>
    <t>выполненые работы за октябрь 2015г.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</si>
</sst>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dd/mm/yy;@"/>
    <numFmt numFmtId="167" formatCode="0.0"/>
  </numFmts>
  <fonts count="40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2" fontId="0" fillId="0" borderId="1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167" fontId="3" fillId="0" borderId="1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17.25390625" style="0" customWidth="1"/>
    <col min="2" max="2" width="11.75390625" style="0" customWidth="1"/>
    <col min="3" max="3" width="14.375" style="0" customWidth="1"/>
    <col min="4" max="4" width="11.375" style="8" customWidth="1"/>
    <col min="5" max="5" width="16.125" style="8" customWidth="1"/>
    <col min="6" max="6" width="17.125" style="8" customWidth="1"/>
    <col min="7" max="7" width="15.25390625" style="8" customWidth="1"/>
    <col min="8" max="8" width="15.375" style="8" customWidth="1"/>
    <col min="9" max="9" width="8.125" style="0" customWidth="1"/>
    <col min="10" max="10" width="10.25390625" style="0" customWidth="1"/>
    <col min="11" max="11" width="9.125" style="0" customWidth="1"/>
    <col min="12" max="12" width="13.625" style="0" customWidth="1"/>
  </cols>
  <sheetData>
    <row r="1" spans="1:12" ht="20.25" customHeight="1">
      <c r="A1" s="1"/>
      <c r="C1" s="4"/>
      <c r="D1" s="10"/>
      <c r="E1" s="10"/>
      <c r="F1" s="17" t="s">
        <v>28</v>
      </c>
      <c r="G1" s="10"/>
      <c r="H1" s="10"/>
      <c r="I1" s="4"/>
      <c r="J1" s="4"/>
      <c r="K1" s="10"/>
      <c r="L1" s="8"/>
    </row>
    <row r="2" spans="1:12" ht="20.25" customHeight="1">
      <c r="A2" s="1" t="s">
        <v>24</v>
      </c>
      <c r="C2" s="4"/>
      <c r="D2" s="10"/>
      <c r="E2" s="10"/>
      <c r="F2" s="10"/>
      <c r="G2" s="10"/>
      <c r="H2" s="10"/>
      <c r="I2" s="4"/>
      <c r="J2" s="4"/>
      <c r="K2" s="10"/>
      <c r="L2" s="8"/>
    </row>
    <row r="3" spans="3:10" ht="12.75">
      <c r="C3" s="3" t="s">
        <v>0</v>
      </c>
      <c r="D3" s="11" t="s">
        <v>1</v>
      </c>
      <c r="E3" s="11" t="s">
        <v>2</v>
      </c>
      <c r="F3" s="9" t="s">
        <v>3</v>
      </c>
      <c r="G3" s="4"/>
      <c r="H3" s="4"/>
      <c r="I3" s="10"/>
      <c r="J3" s="8"/>
    </row>
    <row r="4" spans="3:10" ht="12.75">
      <c r="C4" s="3" t="s">
        <v>4</v>
      </c>
      <c r="D4" s="11"/>
      <c r="E4" s="11"/>
      <c r="F4" s="9" t="s">
        <v>4</v>
      </c>
      <c r="G4" s="4"/>
      <c r="H4" s="4" t="s">
        <v>27</v>
      </c>
      <c r="I4" s="10">
        <f>7436.07+0</f>
        <v>7436.07</v>
      </c>
      <c r="J4" s="8"/>
    </row>
    <row r="5" spans="1:11" ht="12.75">
      <c r="A5" s="2" t="s">
        <v>5</v>
      </c>
      <c r="B5" s="2" t="s">
        <v>7</v>
      </c>
      <c r="C5" s="11">
        <v>44716.44</v>
      </c>
      <c r="D5" s="11">
        <v>5566.65</v>
      </c>
      <c r="E5" s="11">
        <v>3468.43</v>
      </c>
      <c r="F5" s="11">
        <v>46814.66</v>
      </c>
      <c r="G5" s="4"/>
      <c r="H5" s="36"/>
      <c r="I5" s="36"/>
      <c r="J5" s="20"/>
      <c r="K5" s="16"/>
    </row>
    <row r="6" spans="2:10" ht="12.75">
      <c r="B6" s="2" t="s">
        <v>6</v>
      </c>
      <c r="C6" s="11">
        <v>1.4</v>
      </c>
      <c r="D6" s="11">
        <v>0</v>
      </c>
      <c r="E6" s="11">
        <v>0</v>
      </c>
      <c r="F6" s="11">
        <v>1.4</v>
      </c>
      <c r="G6" s="4"/>
      <c r="H6" s="4"/>
      <c r="I6" s="10"/>
      <c r="J6" s="8"/>
    </row>
    <row r="7" spans="2:10" ht="12.75">
      <c r="B7" s="2" t="s">
        <v>8</v>
      </c>
      <c r="C7" s="3">
        <f>SUM(C5:C6)</f>
        <v>44717.840000000004</v>
      </c>
      <c r="D7" s="11">
        <f>SUM(D5:D6)</f>
        <v>5566.65</v>
      </c>
      <c r="E7" s="11">
        <f>SUM(E5:E6)</f>
        <v>3468.43</v>
      </c>
      <c r="F7" s="11">
        <f>SUM(F5:F6)</f>
        <v>46816.060000000005</v>
      </c>
      <c r="G7" s="4"/>
      <c r="H7" s="4"/>
      <c r="I7" s="10"/>
      <c r="J7" s="8"/>
    </row>
    <row r="8" spans="2:12" ht="15">
      <c r="B8" s="21" t="s">
        <v>23</v>
      </c>
      <c r="C8" s="23">
        <v>1521.48</v>
      </c>
      <c r="D8" s="10"/>
      <c r="E8" s="10"/>
      <c r="F8" s="10"/>
      <c r="G8" s="10"/>
      <c r="H8" s="10"/>
      <c r="I8" s="4"/>
      <c r="J8" s="4"/>
      <c r="K8" s="10"/>
      <c r="L8" s="8"/>
    </row>
    <row r="9" spans="3:12" ht="12.75">
      <c r="C9" s="4"/>
      <c r="D9" s="10"/>
      <c r="E9" s="10"/>
      <c r="F9" s="10"/>
      <c r="G9" s="10"/>
      <c r="H9" s="10"/>
      <c r="I9" s="4"/>
      <c r="J9" s="4"/>
      <c r="K9" s="10"/>
      <c r="L9" s="8"/>
    </row>
    <row r="10" spans="1:12" ht="12.75">
      <c r="A10" s="27" t="s">
        <v>29</v>
      </c>
      <c r="B10" s="29" t="s">
        <v>9</v>
      </c>
      <c r="C10" s="30"/>
      <c r="D10" s="33" t="s">
        <v>10</v>
      </c>
      <c r="E10" s="34"/>
      <c r="F10" s="34"/>
      <c r="G10" s="35"/>
      <c r="H10" s="33" t="s">
        <v>15</v>
      </c>
      <c r="I10" s="34"/>
      <c r="J10" s="34"/>
      <c r="K10" s="34"/>
      <c r="L10" s="35"/>
    </row>
    <row r="11" spans="1:12" ht="22.5" customHeight="1">
      <c r="A11" s="28"/>
      <c r="B11" s="31"/>
      <c r="C11" s="32"/>
      <c r="D11" s="11" t="s">
        <v>11</v>
      </c>
      <c r="E11" s="11" t="s">
        <v>12</v>
      </c>
      <c r="F11" s="11" t="s">
        <v>13</v>
      </c>
      <c r="G11" s="11" t="s">
        <v>14</v>
      </c>
      <c r="H11" s="11" t="s">
        <v>16</v>
      </c>
      <c r="I11" s="5" t="s">
        <v>17</v>
      </c>
      <c r="J11" s="5" t="s">
        <v>18</v>
      </c>
      <c r="K11" s="9" t="s">
        <v>19</v>
      </c>
      <c r="L11" s="9" t="s">
        <v>20</v>
      </c>
    </row>
    <row r="12" spans="1:12" ht="12.75">
      <c r="A12" s="2"/>
      <c r="B12" s="6"/>
      <c r="C12" s="3"/>
      <c r="D12" s="11"/>
      <c r="E12" s="11"/>
      <c r="F12" s="11"/>
      <c r="G12" s="11"/>
      <c r="H12" s="11"/>
      <c r="I12" s="3"/>
      <c r="J12" s="3"/>
      <c r="K12" s="11"/>
      <c r="L12" s="7"/>
    </row>
    <row r="13" spans="1:12" ht="12.75">
      <c r="A13" s="14"/>
      <c r="B13" s="18" t="s">
        <v>26</v>
      </c>
      <c r="C13" s="19"/>
      <c r="D13" s="19"/>
      <c r="F13" s="11"/>
      <c r="G13" s="3"/>
      <c r="H13" s="3"/>
      <c r="I13" s="3"/>
      <c r="J13" s="3"/>
      <c r="K13" s="11"/>
      <c r="L13" s="7"/>
    </row>
    <row r="14" spans="1:12" ht="12.75">
      <c r="A14" s="2"/>
      <c r="B14" s="2" t="s">
        <v>25</v>
      </c>
      <c r="C14" s="3"/>
      <c r="D14" s="11"/>
      <c r="E14" s="11"/>
      <c r="F14" s="15" t="s">
        <v>21</v>
      </c>
      <c r="G14" s="12">
        <f>433.2*6.44+169.6+340.56</f>
        <v>3299.968</v>
      </c>
      <c r="H14" s="3"/>
      <c r="I14" s="3"/>
      <c r="J14" s="3"/>
      <c r="K14" s="11"/>
      <c r="L14" s="7"/>
    </row>
    <row r="15" spans="1:12" ht="12.75">
      <c r="A15" s="2"/>
      <c r="B15" s="2"/>
      <c r="C15" s="3"/>
      <c r="D15" s="11"/>
      <c r="E15" s="11"/>
      <c r="F15" s="15"/>
      <c r="G15" s="12"/>
      <c r="H15" s="3"/>
      <c r="I15" s="3"/>
      <c r="J15" s="3"/>
      <c r="K15" s="11"/>
      <c r="L15" s="7"/>
    </row>
    <row r="16" spans="1:12" ht="12.75">
      <c r="A16" s="2"/>
      <c r="B16" s="2"/>
      <c r="C16" s="3"/>
      <c r="D16" s="11"/>
      <c r="E16" s="11"/>
      <c r="F16" s="15"/>
      <c r="G16" s="12"/>
      <c r="H16" s="3"/>
      <c r="I16" s="3"/>
      <c r="J16" s="3"/>
      <c r="K16" s="11"/>
      <c r="L16" s="7"/>
    </row>
    <row r="17" spans="1:12" ht="12.75">
      <c r="A17" s="2"/>
      <c r="B17" s="2"/>
      <c r="C17" s="12"/>
      <c r="D17" s="11"/>
      <c r="E17" s="11"/>
      <c r="F17" s="11"/>
      <c r="G17" s="11"/>
      <c r="H17" s="11"/>
      <c r="I17" s="3"/>
      <c r="J17" s="3"/>
      <c r="K17" s="11"/>
      <c r="L17" s="13"/>
    </row>
    <row r="18" spans="1:12" ht="12.75">
      <c r="A18" s="2"/>
      <c r="B18" s="2"/>
      <c r="C18" s="12"/>
      <c r="D18" s="11"/>
      <c r="E18" s="11"/>
      <c r="F18" s="11"/>
      <c r="G18" s="11"/>
      <c r="H18" s="11"/>
      <c r="I18" s="3"/>
      <c r="J18" s="3"/>
      <c r="K18" s="11"/>
      <c r="L18" s="7"/>
    </row>
    <row r="19" spans="1:12" ht="12.75">
      <c r="A19" s="2"/>
      <c r="B19" s="6"/>
      <c r="C19" s="3"/>
      <c r="D19" s="11"/>
      <c r="E19" s="11"/>
      <c r="F19" s="11"/>
      <c r="G19" s="11"/>
      <c r="H19" s="11"/>
      <c r="I19" s="3"/>
      <c r="J19" s="3"/>
      <c r="K19" s="11"/>
      <c r="L19" s="7"/>
    </row>
    <row r="21" spans="1:2" ht="15">
      <c r="A21" s="22" t="s">
        <v>22</v>
      </c>
      <c r="B21" s="22">
        <f>G14</f>
        <v>3299.968</v>
      </c>
    </row>
    <row r="22" spans="1:2" ht="15">
      <c r="A22" s="22" t="s">
        <v>23</v>
      </c>
      <c r="B22" s="23">
        <f>E7+C8-B21</f>
        <v>1689.942</v>
      </c>
    </row>
  </sheetData>
  <sheetProtection/>
  <mergeCells count="5">
    <mergeCell ref="A10:A11"/>
    <mergeCell ref="B10:C11"/>
    <mergeCell ref="D10:G10"/>
    <mergeCell ref="H10:L10"/>
    <mergeCell ref="H5:I5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B22" sqref="B22"/>
    </sheetView>
  </sheetViews>
  <sheetFormatPr defaultColWidth="9.00390625" defaultRowHeight="12.75"/>
  <cols>
    <col min="1" max="1" width="17.25390625" style="0" customWidth="1"/>
    <col min="2" max="2" width="11.75390625" style="0" customWidth="1"/>
    <col min="3" max="3" width="14.375" style="0" customWidth="1"/>
    <col min="4" max="4" width="11.375" style="8" customWidth="1"/>
    <col min="5" max="5" width="16.125" style="8" customWidth="1"/>
    <col min="6" max="6" width="17.125" style="8" customWidth="1"/>
    <col min="7" max="7" width="15.25390625" style="8" customWidth="1"/>
    <col min="8" max="8" width="15.375" style="8" customWidth="1"/>
    <col min="9" max="9" width="8.125" style="0" customWidth="1"/>
    <col min="10" max="10" width="10.25390625" style="0" customWidth="1"/>
    <col min="11" max="11" width="9.125" style="0" customWidth="1"/>
    <col min="12" max="12" width="13.625" style="0" customWidth="1"/>
  </cols>
  <sheetData>
    <row r="1" spans="1:12" ht="20.25" customHeight="1">
      <c r="A1" s="1"/>
      <c r="C1" s="4"/>
      <c r="D1" s="10"/>
      <c r="E1" s="10"/>
      <c r="F1" s="17" t="s">
        <v>38</v>
      </c>
      <c r="G1" s="10"/>
      <c r="H1" s="10"/>
      <c r="I1" s="4"/>
      <c r="J1" s="4"/>
      <c r="K1" s="10"/>
      <c r="L1" s="8"/>
    </row>
    <row r="2" spans="1:12" ht="20.25" customHeight="1">
      <c r="A2" s="1" t="s">
        <v>24</v>
      </c>
      <c r="C2" s="4"/>
      <c r="D2" s="10"/>
      <c r="E2" s="10"/>
      <c r="F2" s="10"/>
      <c r="G2" s="10"/>
      <c r="H2" s="10"/>
      <c r="I2" s="4"/>
      <c r="J2" s="4"/>
      <c r="K2" s="10"/>
      <c r="L2" s="8"/>
    </row>
    <row r="3" spans="3:10" ht="12.75">
      <c r="C3" s="3" t="s">
        <v>0</v>
      </c>
      <c r="D3" s="11" t="s">
        <v>1</v>
      </c>
      <c r="E3" s="11" t="s">
        <v>2</v>
      </c>
      <c r="F3" s="9" t="s">
        <v>3</v>
      </c>
      <c r="G3" s="4"/>
      <c r="H3" s="4"/>
      <c r="I3" s="10"/>
      <c r="J3" s="8"/>
    </row>
    <row r="4" spans="3:10" ht="12.75">
      <c r="C4" s="3" t="s">
        <v>4</v>
      </c>
      <c r="D4" s="11"/>
      <c r="E4" s="11"/>
      <c r="F4" s="9" t="s">
        <v>4</v>
      </c>
      <c r="G4" s="4"/>
      <c r="H4" s="4" t="s">
        <v>27</v>
      </c>
      <c r="I4" s="10">
        <f>сентябрь!I4+0</f>
        <v>7647.599999999999</v>
      </c>
      <c r="J4" s="8"/>
    </row>
    <row r="5" spans="1:11" ht="12.75">
      <c r="A5" s="2" t="s">
        <v>5</v>
      </c>
      <c r="B5" s="2" t="s">
        <v>7</v>
      </c>
      <c r="C5" s="11">
        <f>сентябрь!F5</f>
        <v>48698.93</v>
      </c>
      <c r="D5" s="11">
        <v>5991.15</v>
      </c>
      <c r="E5" s="11">
        <v>3473.88</v>
      </c>
      <c r="F5" s="11">
        <v>64164.11</v>
      </c>
      <c r="G5" s="4"/>
      <c r="H5" s="36"/>
      <c r="I5" s="36"/>
      <c r="J5" s="20"/>
      <c r="K5" s="16"/>
    </row>
    <row r="6" spans="2:10" ht="12.75">
      <c r="B6" s="2" t="s">
        <v>6</v>
      </c>
      <c r="C6" s="11">
        <f>сентябрь!F6</f>
        <v>0.43</v>
      </c>
      <c r="D6" s="11">
        <v>0</v>
      </c>
      <c r="E6" s="11">
        <v>0</v>
      </c>
      <c r="F6" s="11">
        <f>C6+D6-E6</f>
        <v>0.43</v>
      </c>
      <c r="G6" s="4"/>
      <c r="H6" s="4"/>
      <c r="I6" s="10"/>
      <c r="J6" s="8"/>
    </row>
    <row r="7" spans="2:10" ht="12.75">
      <c r="B7" s="2" t="s">
        <v>8</v>
      </c>
      <c r="C7" s="3">
        <f>SUM(C5:C6)</f>
        <v>48699.36</v>
      </c>
      <c r="D7" s="11">
        <f>SUM(D5:D6)</f>
        <v>5991.15</v>
      </c>
      <c r="E7" s="11">
        <f>SUM(E5:E6)</f>
        <v>3473.88</v>
      </c>
      <c r="F7" s="11">
        <f>SUM(F5:F6)</f>
        <v>64164.54</v>
      </c>
      <c r="G7" s="4"/>
      <c r="H7" s="4"/>
      <c r="I7" s="10"/>
      <c r="J7" s="8"/>
    </row>
    <row r="8" spans="2:12" ht="15">
      <c r="B8" s="21" t="s">
        <v>23</v>
      </c>
      <c r="C8" s="23">
        <f>сентябрь!B22</f>
        <v>7574.129999999998</v>
      </c>
      <c r="D8" s="10"/>
      <c r="E8" s="10"/>
      <c r="F8" s="10"/>
      <c r="G8" s="10"/>
      <c r="H8" s="10"/>
      <c r="I8" s="4"/>
      <c r="J8" s="4"/>
      <c r="K8" s="10"/>
      <c r="L8" s="8"/>
    </row>
    <row r="9" spans="3:12" ht="12.75">
      <c r="C9" s="4"/>
      <c r="D9" s="10"/>
      <c r="E9" s="10"/>
      <c r="F9" s="10"/>
      <c r="G9" s="10"/>
      <c r="H9" s="10"/>
      <c r="I9" s="4"/>
      <c r="J9" s="4"/>
      <c r="K9" s="10"/>
      <c r="L9" s="8"/>
    </row>
    <row r="10" spans="1:12" ht="12.75">
      <c r="A10" s="27" t="s">
        <v>29</v>
      </c>
      <c r="B10" s="29" t="s">
        <v>9</v>
      </c>
      <c r="C10" s="30"/>
      <c r="D10" s="33" t="s">
        <v>10</v>
      </c>
      <c r="E10" s="34"/>
      <c r="F10" s="34"/>
      <c r="G10" s="35"/>
      <c r="H10" s="33" t="s">
        <v>15</v>
      </c>
      <c r="I10" s="34"/>
      <c r="J10" s="34"/>
      <c r="K10" s="34"/>
      <c r="L10" s="35"/>
    </row>
    <row r="11" spans="1:12" ht="22.5" customHeight="1">
      <c r="A11" s="28"/>
      <c r="B11" s="31"/>
      <c r="C11" s="32"/>
      <c r="D11" s="11" t="s">
        <v>11</v>
      </c>
      <c r="E11" s="11" t="s">
        <v>12</v>
      </c>
      <c r="F11" s="11" t="s">
        <v>13</v>
      </c>
      <c r="G11" s="11" t="s">
        <v>14</v>
      </c>
      <c r="H11" s="11" t="s">
        <v>16</v>
      </c>
      <c r="I11" s="5" t="s">
        <v>17</v>
      </c>
      <c r="J11" s="5" t="s">
        <v>18</v>
      </c>
      <c r="K11" s="9" t="s">
        <v>19</v>
      </c>
      <c r="L11" s="9" t="s">
        <v>20</v>
      </c>
    </row>
    <row r="12" spans="1:12" ht="12.75">
      <c r="A12" s="2"/>
      <c r="B12" s="6"/>
      <c r="C12" s="3"/>
      <c r="D12" s="11"/>
      <c r="E12" s="11"/>
      <c r="F12" s="11"/>
      <c r="G12" s="11"/>
      <c r="H12" s="11"/>
      <c r="I12" s="3"/>
      <c r="J12" s="3"/>
      <c r="K12" s="11"/>
      <c r="L12" s="7"/>
    </row>
    <row r="13" spans="1:12" ht="12.75">
      <c r="A13" s="14"/>
      <c r="B13" s="18" t="s">
        <v>26</v>
      </c>
      <c r="C13" s="19"/>
      <c r="D13" s="19"/>
      <c r="F13" s="11"/>
      <c r="G13" s="3"/>
      <c r="H13" s="3"/>
      <c r="I13" s="3"/>
      <c r="J13" s="3"/>
      <c r="K13" s="11"/>
      <c r="L13" s="7"/>
    </row>
    <row r="14" spans="1:12" ht="12.75">
      <c r="A14" s="2"/>
      <c r="B14" s="2" t="s">
        <v>25</v>
      </c>
      <c r="C14" s="3"/>
      <c r="D14" s="11"/>
      <c r="E14" s="11"/>
      <c r="F14" s="15" t="s">
        <v>21</v>
      </c>
      <c r="G14" s="26">
        <f>433.2*6.93+169.6+340.56</f>
        <v>3512.236</v>
      </c>
      <c r="H14" s="3"/>
      <c r="I14" s="3"/>
      <c r="J14" s="3"/>
      <c r="K14" s="11"/>
      <c r="L14" s="7"/>
    </row>
    <row r="15" spans="1:12" ht="12.75">
      <c r="A15" s="2"/>
      <c r="B15" s="2"/>
      <c r="C15" s="3"/>
      <c r="D15" s="11"/>
      <c r="E15" s="11"/>
      <c r="F15" s="15"/>
      <c r="G15" s="12"/>
      <c r="H15" s="3"/>
      <c r="I15" s="3"/>
      <c r="J15" s="3"/>
      <c r="K15" s="11"/>
      <c r="L15" s="7"/>
    </row>
    <row r="16" spans="1:12" ht="12.75">
      <c r="A16" s="2"/>
      <c r="B16" s="38" t="s">
        <v>51</v>
      </c>
      <c r="C16" s="39"/>
      <c r="D16" s="11"/>
      <c r="E16" s="11"/>
      <c r="F16" s="15"/>
      <c r="G16" s="12"/>
      <c r="H16" s="3"/>
      <c r="I16" s="3"/>
      <c r="J16" s="3"/>
      <c r="K16" s="11"/>
      <c r="L16" s="7"/>
    </row>
    <row r="17" spans="1:12" ht="12.75">
      <c r="A17" s="2"/>
      <c r="B17" s="40"/>
      <c r="C17" s="41"/>
      <c r="D17" s="11"/>
      <c r="E17" s="11"/>
      <c r="F17" s="15" t="s">
        <v>42</v>
      </c>
      <c r="G17" s="15">
        <v>2137.7</v>
      </c>
      <c r="H17" s="11"/>
      <c r="I17" s="3"/>
      <c r="J17" s="3"/>
      <c r="K17" s="11"/>
      <c r="L17" s="13"/>
    </row>
    <row r="18" spans="1:12" ht="12.75">
      <c r="A18" s="2"/>
      <c r="B18" s="2"/>
      <c r="C18" s="12"/>
      <c r="D18" s="11"/>
      <c r="E18" s="11"/>
      <c r="F18" s="11"/>
      <c r="G18" s="11"/>
      <c r="H18" s="11"/>
      <c r="I18" s="3"/>
      <c r="J18" s="3"/>
      <c r="K18" s="11"/>
      <c r="L18" s="7"/>
    </row>
    <row r="19" spans="1:12" ht="12.75">
      <c r="A19" s="2"/>
      <c r="B19" s="6"/>
      <c r="C19" s="3"/>
      <c r="D19" s="11"/>
      <c r="E19" s="11"/>
      <c r="F19" s="11"/>
      <c r="G19" s="11"/>
      <c r="H19" s="11"/>
      <c r="I19" s="3"/>
      <c r="J19" s="3"/>
      <c r="K19" s="11"/>
      <c r="L19" s="7"/>
    </row>
    <row r="21" spans="1:2" ht="15">
      <c r="A21" s="22" t="s">
        <v>22</v>
      </c>
      <c r="B21" s="23">
        <f>G14+G17</f>
        <v>5649.936</v>
      </c>
    </row>
    <row r="22" spans="1:2" ht="15">
      <c r="A22" s="22" t="s">
        <v>23</v>
      </c>
      <c r="B22" s="23">
        <f>E7+C8-B21</f>
        <v>5398.073999999999</v>
      </c>
    </row>
  </sheetData>
  <sheetProtection/>
  <mergeCells count="6">
    <mergeCell ref="H5:I5"/>
    <mergeCell ref="A10:A11"/>
    <mergeCell ref="B10:C11"/>
    <mergeCell ref="D10:G10"/>
    <mergeCell ref="H10:L10"/>
    <mergeCell ref="B16:C17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H5" sqref="H5:I5"/>
    </sheetView>
  </sheetViews>
  <sheetFormatPr defaultColWidth="9.00390625" defaultRowHeight="12.75"/>
  <cols>
    <col min="1" max="1" width="17.25390625" style="0" customWidth="1"/>
    <col min="2" max="2" width="11.75390625" style="0" customWidth="1"/>
    <col min="3" max="3" width="14.375" style="0" customWidth="1"/>
    <col min="4" max="4" width="11.375" style="8" customWidth="1"/>
    <col min="5" max="5" width="16.125" style="8" customWidth="1"/>
    <col min="6" max="6" width="17.125" style="8" customWidth="1"/>
    <col min="7" max="7" width="15.25390625" style="8" customWidth="1"/>
    <col min="8" max="8" width="15.375" style="8" customWidth="1"/>
    <col min="9" max="9" width="8.125" style="0" customWidth="1"/>
    <col min="10" max="10" width="10.25390625" style="0" customWidth="1"/>
    <col min="11" max="11" width="9.125" style="0" customWidth="1"/>
    <col min="12" max="12" width="13.625" style="0" customWidth="1"/>
  </cols>
  <sheetData>
    <row r="1" spans="1:12" ht="20.25" customHeight="1">
      <c r="A1" s="1"/>
      <c r="C1" s="4"/>
      <c r="D1" s="10"/>
      <c r="E1" s="10"/>
      <c r="F1" s="17" t="s">
        <v>39</v>
      </c>
      <c r="G1" s="10"/>
      <c r="H1" s="10"/>
      <c r="I1" s="4"/>
      <c r="J1" s="4"/>
      <c r="K1" s="10"/>
      <c r="L1" s="8"/>
    </row>
    <row r="2" spans="1:12" ht="20.25" customHeight="1">
      <c r="A2" s="1" t="s">
        <v>24</v>
      </c>
      <c r="C2" s="4"/>
      <c r="D2" s="10"/>
      <c r="E2" s="10"/>
      <c r="F2" s="10"/>
      <c r="G2" s="10"/>
      <c r="H2" s="10"/>
      <c r="I2" s="4"/>
      <c r="J2" s="4"/>
      <c r="K2" s="10"/>
      <c r="L2" s="8"/>
    </row>
    <row r="3" spans="3:10" ht="12.75">
      <c r="C3" s="3" t="s">
        <v>0</v>
      </c>
      <c r="D3" s="11" t="s">
        <v>1</v>
      </c>
      <c r="E3" s="11" t="s">
        <v>2</v>
      </c>
      <c r="F3" s="9" t="s">
        <v>3</v>
      </c>
      <c r="G3" s="4"/>
      <c r="H3" s="4"/>
      <c r="I3" s="10"/>
      <c r="J3" s="8"/>
    </row>
    <row r="4" spans="3:10" ht="12.75">
      <c r="C4" s="3" t="s">
        <v>4</v>
      </c>
      <c r="D4" s="11"/>
      <c r="E4" s="11"/>
      <c r="F4" s="9" t="s">
        <v>4</v>
      </c>
      <c r="G4" s="4"/>
      <c r="H4" s="4" t="s">
        <v>27</v>
      </c>
      <c r="I4" s="10">
        <f>октябрь!I4+0</f>
        <v>7647.599999999999</v>
      </c>
      <c r="J4" s="8"/>
    </row>
    <row r="5" spans="1:11" ht="12.75">
      <c r="A5" s="2" t="s">
        <v>5</v>
      </c>
      <c r="B5" s="2" t="s">
        <v>7</v>
      </c>
      <c r="C5" s="11">
        <f>октябрь!F5</f>
        <v>64164.11</v>
      </c>
      <c r="D5" s="11">
        <v>0</v>
      </c>
      <c r="E5" s="11">
        <v>6191.31</v>
      </c>
      <c r="F5" s="11">
        <f>C5+D5-E5</f>
        <v>57972.8</v>
      </c>
      <c r="G5" s="4"/>
      <c r="H5" s="36"/>
      <c r="I5" s="36"/>
      <c r="J5" s="20"/>
      <c r="K5" s="16"/>
    </row>
    <row r="6" spans="2:10" ht="12.75">
      <c r="B6" s="2" t="s">
        <v>6</v>
      </c>
      <c r="C6" s="11">
        <f>октябрь!F6</f>
        <v>0.43</v>
      </c>
      <c r="D6" s="11">
        <v>0</v>
      </c>
      <c r="E6" s="11">
        <v>0.15</v>
      </c>
      <c r="F6" s="11">
        <f>C6+D6-E6</f>
        <v>0.28</v>
      </c>
      <c r="G6" s="4"/>
      <c r="H6" s="4"/>
      <c r="I6" s="10"/>
      <c r="J6" s="8"/>
    </row>
    <row r="7" spans="2:10" ht="12.75">
      <c r="B7" s="2" t="s">
        <v>8</v>
      </c>
      <c r="C7" s="3">
        <f>SUM(C5:C6)</f>
        <v>64164.54</v>
      </c>
      <c r="D7" s="11">
        <f>SUM(D5:D6)</f>
        <v>0</v>
      </c>
      <c r="E7" s="11">
        <f>SUM(E5:E6)</f>
        <v>6191.46</v>
      </c>
      <c r="F7" s="11">
        <f>SUM(F5:F6)</f>
        <v>57973.08</v>
      </c>
      <c r="G7" s="4"/>
      <c r="H7" s="4"/>
      <c r="I7" s="10"/>
      <c r="J7" s="8"/>
    </row>
    <row r="8" spans="2:12" ht="15">
      <c r="B8" s="21" t="s">
        <v>23</v>
      </c>
      <c r="C8" s="23">
        <f>октябрь!B22</f>
        <v>5398.073999999999</v>
      </c>
      <c r="D8" s="10"/>
      <c r="E8" s="10"/>
      <c r="F8" s="10"/>
      <c r="G8" s="10"/>
      <c r="H8" s="10"/>
      <c r="I8" s="4"/>
      <c r="J8" s="4"/>
      <c r="K8" s="10"/>
      <c r="L8" s="8"/>
    </row>
    <row r="9" spans="3:12" ht="12.75">
      <c r="C9" s="4"/>
      <c r="D9" s="10"/>
      <c r="E9" s="10"/>
      <c r="F9" s="10"/>
      <c r="G9" s="10"/>
      <c r="H9" s="10"/>
      <c r="I9" s="4"/>
      <c r="J9" s="4"/>
      <c r="K9" s="10"/>
      <c r="L9" s="8"/>
    </row>
    <row r="10" spans="1:12" ht="12.75">
      <c r="A10" s="27" t="s">
        <v>29</v>
      </c>
      <c r="B10" s="29" t="s">
        <v>9</v>
      </c>
      <c r="C10" s="30"/>
      <c r="D10" s="33" t="s">
        <v>10</v>
      </c>
      <c r="E10" s="34"/>
      <c r="F10" s="34"/>
      <c r="G10" s="35"/>
      <c r="H10" s="33" t="s">
        <v>15</v>
      </c>
      <c r="I10" s="34"/>
      <c r="J10" s="34"/>
      <c r="K10" s="34"/>
      <c r="L10" s="35"/>
    </row>
    <row r="11" spans="1:12" ht="22.5" customHeight="1">
      <c r="A11" s="28"/>
      <c r="B11" s="31"/>
      <c r="C11" s="32"/>
      <c r="D11" s="11" t="s">
        <v>11</v>
      </c>
      <c r="E11" s="11" t="s">
        <v>12</v>
      </c>
      <c r="F11" s="11" t="s">
        <v>13</v>
      </c>
      <c r="G11" s="11" t="s">
        <v>14</v>
      </c>
      <c r="H11" s="11" t="s">
        <v>16</v>
      </c>
      <c r="I11" s="5" t="s">
        <v>17</v>
      </c>
      <c r="J11" s="5" t="s">
        <v>18</v>
      </c>
      <c r="K11" s="9" t="s">
        <v>19</v>
      </c>
      <c r="L11" s="9" t="s">
        <v>20</v>
      </c>
    </row>
    <row r="12" spans="1:12" ht="12.75">
      <c r="A12" s="2"/>
      <c r="B12" s="6"/>
      <c r="C12" s="3"/>
      <c r="D12" s="11"/>
      <c r="E12" s="11"/>
      <c r="F12" s="11"/>
      <c r="G12" s="11"/>
      <c r="H12" s="11"/>
      <c r="I12" s="3"/>
      <c r="J12" s="3"/>
      <c r="K12" s="11"/>
      <c r="L12" s="7"/>
    </row>
    <row r="13" spans="1:12" ht="12.75">
      <c r="A13" s="14"/>
      <c r="B13" s="18" t="s">
        <v>26</v>
      </c>
      <c r="C13" s="19"/>
      <c r="D13" s="19"/>
      <c r="F13" s="11"/>
      <c r="G13" s="3"/>
      <c r="H13" s="3"/>
      <c r="I13" s="3"/>
      <c r="J13" s="3"/>
      <c r="K13" s="11"/>
      <c r="L13" s="7"/>
    </row>
    <row r="14" spans="1:12" ht="12.75">
      <c r="A14" s="2"/>
      <c r="B14" s="2" t="s">
        <v>25</v>
      </c>
      <c r="C14" s="3"/>
      <c r="D14" s="11"/>
      <c r="E14" s="11"/>
      <c r="F14" s="15" t="s">
        <v>21</v>
      </c>
      <c r="G14" s="26">
        <f>433.2*6.93+169.6+340.56</f>
        <v>3512.236</v>
      </c>
      <c r="H14" s="3"/>
      <c r="I14" s="3"/>
      <c r="J14" s="3"/>
      <c r="K14" s="11"/>
      <c r="L14" s="7"/>
    </row>
    <row r="15" spans="1:12" ht="12.75">
      <c r="A15" s="2"/>
      <c r="B15" s="2"/>
      <c r="C15" s="3"/>
      <c r="D15" s="11"/>
      <c r="E15" s="11"/>
      <c r="F15" s="15"/>
      <c r="G15" s="12"/>
      <c r="H15" s="3"/>
      <c r="I15" s="3"/>
      <c r="J15" s="3"/>
      <c r="K15" s="11"/>
      <c r="L15" s="7"/>
    </row>
    <row r="16" spans="1:12" ht="12.75">
      <c r="A16" s="2"/>
      <c r="B16" s="2"/>
      <c r="C16" s="3"/>
      <c r="D16" s="11"/>
      <c r="E16" s="11"/>
      <c r="F16" s="15"/>
      <c r="G16" s="12"/>
      <c r="H16" s="3"/>
      <c r="I16" s="3"/>
      <c r="J16" s="3"/>
      <c r="K16" s="11"/>
      <c r="L16" s="7"/>
    </row>
    <row r="17" spans="1:12" ht="12.75">
      <c r="A17" s="2"/>
      <c r="B17" s="2"/>
      <c r="C17" s="12"/>
      <c r="D17" s="11"/>
      <c r="E17" s="11"/>
      <c r="F17" s="11"/>
      <c r="G17" s="11"/>
      <c r="H17" s="11"/>
      <c r="I17" s="3"/>
      <c r="J17" s="3"/>
      <c r="K17" s="11"/>
      <c r="L17" s="13"/>
    </row>
    <row r="18" spans="1:12" ht="12.75">
      <c r="A18" s="2"/>
      <c r="B18" s="2"/>
      <c r="C18" s="12"/>
      <c r="D18" s="11"/>
      <c r="E18" s="11"/>
      <c r="F18" s="11"/>
      <c r="G18" s="11"/>
      <c r="H18" s="11"/>
      <c r="I18" s="3"/>
      <c r="J18" s="3"/>
      <c r="K18" s="11"/>
      <c r="L18" s="7"/>
    </row>
    <row r="19" spans="1:12" ht="12.75">
      <c r="A19" s="2"/>
      <c r="B19" s="6"/>
      <c r="C19" s="3"/>
      <c r="D19" s="11"/>
      <c r="E19" s="11"/>
      <c r="F19" s="11"/>
      <c r="G19" s="11"/>
      <c r="H19" s="11"/>
      <c r="I19" s="3"/>
      <c r="J19" s="3"/>
      <c r="K19" s="11"/>
      <c r="L19" s="7"/>
    </row>
    <row r="21" spans="1:2" ht="15">
      <c r="A21" s="22" t="s">
        <v>22</v>
      </c>
      <c r="B21" s="22">
        <f>G14</f>
        <v>3512.236</v>
      </c>
    </row>
    <row r="22" spans="1:2" ht="15">
      <c r="A22" s="22" t="s">
        <v>23</v>
      </c>
      <c r="B22" s="23">
        <f>E7+C8-B21</f>
        <v>8077.298</v>
      </c>
    </row>
  </sheetData>
  <sheetProtection/>
  <mergeCells count="5">
    <mergeCell ref="H5:I5"/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17.25390625" style="0" customWidth="1"/>
    <col min="2" max="2" width="11.75390625" style="0" customWidth="1"/>
    <col min="3" max="3" width="14.375" style="0" customWidth="1"/>
    <col min="4" max="4" width="11.375" style="8" customWidth="1"/>
    <col min="5" max="5" width="16.125" style="8" customWidth="1"/>
    <col min="6" max="6" width="17.125" style="8" customWidth="1"/>
    <col min="7" max="7" width="15.25390625" style="8" customWidth="1"/>
    <col min="8" max="8" width="15.375" style="8" customWidth="1"/>
    <col min="9" max="9" width="8.125" style="0" customWidth="1"/>
    <col min="10" max="10" width="10.25390625" style="0" customWidth="1"/>
    <col min="11" max="11" width="9.125" style="0" customWidth="1"/>
    <col min="12" max="12" width="13.625" style="0" customWidth="1"/>
  </cols>
  <sheetData>
    <row r="1" spans="1:12" ht="20.25" customHeight="1">
      <c r="A1" s="1"/>
      <c r="C1" s="4"/>
      <c r="D1" s="10"/>
      <c r="E1" s="10"/>
      <c r="F1" s="17" t="s">
        <v>40</v>
      </c>
      <c r="G1" s="10"/>
      <c r="H1" s="10"/>
      <c r="I1" s="4"/>
      <c r="J1" s="4"/>
      <c r="K1" s="10"/>
      <c r="L1" s="8"/>
    </row>
    <row r="2" spans="1:12" ht="20.25" customHeight="1">
      <c r="A2" s="1" t="s">
        <v>24</v>
      </c>
      <c r="C2" s="4"/>
      <c r="D2" s="10"/>
      <c r="E2" s="10"/>
      <c r="F2" s="10"/>
      <c r="G2" s="10"/>
      <c r="H2" s="10"/>
      <c r="I2" s="4"/>
      <c r="J2" s="4"/>
      <c r="K2" s="10"/>
      <c r="L2" s="8"/>
    </row>
    <row r="3" spans="3:10" ht="12.75">
      <c r="C3" s="3" t="s">
        <v>0</v>
      </c>
      <c r="D3" s="11" t="s">
        <v>1</v>
      </c>
      <c r="E3" s="11" t="s">
        <v>2</v>
      </c>
      <c r="F3" s="9" t="s">
        <v>3</v>
      </c>
      <c r="G3" s="4"/>
      <c r="H3" s="4"/>
      <c r="I3" s="10"/>
      <c r="J3" s="8"/>
    </row>
    <row r="4" spans="3:10" ht="12.75">
      <c r="C4" s="3" t="s">
        <v>4</v>
      </c>
      <c r="D4" s="11"/>
      <c r="E4" s="11"/>
      <c r="F4" s="9" t="s">
        <v>4</v>
      </c>
      <c r="G4" s="4"/>
      <c r="H4" s="4" t="s">
        <v>27</v>
      </c>
      <c r="I4" s="10">
        <f>ноябрь!I4</f>
        <v>7647.599999999999</v>
      </c>
      <c r="J4" s="8"/>
    </row>
    <row r="5" spans="1:11" ht="12.75">
      <c r="A5" s="2" t="s">
        <v>5</v>
      </c>
      <c r="B5" s="2" t="s">
        <v>7</v>
      </c>
      <c r="C5" s="11">
        <f>ноябрь!F5</f>
        <v>57972.8</v>
      </c>
      <c r="D5" s="11"/>
      <c r="E5" s="11"/>
      <c r="F5" s="11">
        <f>C5+D5-E5</f>
        <v>57972.8</v>
      </c>
      <c r="G5" s="4"/>
      <c r="H5" s="36"/>
      <c r="I5" s="36"/>
      <c r="J5" s="20"/>
      <c r="K5" s="16"/>
    </row>
    <row r="6" spans="2:10" ht="12.75">
      <c r="B6" s="2" t="s">
        <v>6</v>
      </c>
      <c r="C6" s="11">
        <f>ноябрь!F6</f>
        <v>0.28</v>
      </c>
      <c r="D6" s="11"/>
      <c r="E6" s="11"/>
      <c r="F6" s="11">
        <f>C6+D6-E6</f>
        <v>0.28</v>
      </c>
      <c r="G6" s="4"/>
      <c r="H6" s="4"/>
      <c r="I6" s="10"/>
      <c r="J6" s="8"/>
    </row>
    <row r="7" spans="2:10" ht="12.75">
      <c r="B7" s="2" t="s">
        <v>8</v>
      </c>
      <c r="C7" s="3">
        <f>SUM(C5:C6)</f>
        <v>57973.08</v>
      </c>
      <c r="D7" s="11">
        <f>SUM(D5:D6)</f>
        <v>0</v>
      </c>
      <c r="E7" s="11">
        <f>SUM(E5:E6)</f>
        <v>0</v>
      </c>
      <c r="F7" s="11">
        <f>SUM(F5:F6)</f>
        <v>57973.08</v>
      </c>
      <c r="G7" s="4"/>
      <c r="H7" s="4"/>
      <c r="I7" s="10"/>
      <c r="J7" s="8"/>
    </row>
    <row r="8" spans="2:12" ht="15">
      <c r="B8" s="21" t="s">
        <v>23</v>
      </c>
      <c r="C8" s="23">
        <f>ноябрь!B22</f>
        <v>8077.298</v>
      </c>
      <c r="D8" s="10"/>
      <c r="E8" s="10"/>
      <c r="F8" s="10"/>
      <c r="G8" s="10"/>
      <c r="H8" s="10"/>
      <c r="I8" s="4"/>
      <c r="J8" s="4"/>
      <c r="K8" s="10"/>
      <c r="L8" s="8"/>
    </row>
    <row r="9" spans="3:12" ht="12.75">
      <c r="C9" s="4"/>
      <c r="D9" s="10"/>
      <c r="E9" s="10"/>
      <c r="F9" s="10"/>
      <c r="G9" s="10"/>
      <c r="H9" s="10"/>
      <c r="I9" s="4"/>
      <c r="J9" s="4"/>
      <c r="K9" s="10"/>
      <c r="L9" s="8"/>
    </row>
    <row r="10" spans="1:12" ht="12.75">
      <c r="A10" s="27" t="s">
        <v>29</v>
      </c>
      <c r="B10" s="29" t="s">
        <v>9</v>
      </c>
      <c r="C10" s="30"/>
      <c r="D10" s="33" t="s">
        <v>10</v>
      </c>
      <c r="E10" s="34"/>
      <c r="F10" s="34"/>
      <c r="G10" s="35"/>
      <c r="H10" s="33" t="s">
        <v>15</v>
      </c>
      <c r="I10" s="34"/>
      <c r="J10" s="34"/>
      <c r="K10" s="34"/>
      <c r="L10" s="35"/>
    </row>
    <row r="11" spans="1:12" ht="22.5" customHeight="1">
      <c r="A11" s="28"/>
      <c r="B11" s="31"/>
      <c r="C11" s="32"/>
      <c r="D11" s="11" t="s">
        <v>11</v>
      </c>
      <c r="E11" s="11" t="s">
        <v>12</v>
      </c>
      <c r="F11" s="11" t="s">
        <v>13</v>
      </c>
      <c r="G11" s="11" t="s">
        <v>14</v>
      </c>
      <c r="H11" s="11" t="s">
        <v>16</v>
      </c>
      <c r="I11" s="5" t="s">
        <v>17</v>
      </c>
      <c r="J11" s="5" t="s">
        <v>18</v>
      </c>
      <c r="K11" s="9" t="s">
        <v>19</v>
      </c>
      <c r="L11" s="9" t="s">
        <v>20</v>
      </c>
    </row>
    <row r="12" spans="1:12" ht="12.75">
      <c r="A12" s="2"/>
      <c r="B12" s="6"/>
      <c r="C12" s="3"/>
      <c r="D12" s="11"/>
      <c r="E12" s="11"/>
      <c r="F12" s="11"/>
      <c r="G12" s="11"/>
      <c r="H12" s="11"/>
      <c r="I12" s="3"/>
      <c r="J12" s="3"/>
      <c r="K12" s="11"/>
      <c r="L12" s="7"/>
    </row>
    <row r="13" spans="1:12" ht="12.75">
      <c r="A13" s="14"/>
      <c r="B13" s="18" t="s">
        <v>26</v>
      </c>
      <c r="C13" s="19"/>
      <c r="D13" s="19"/>
      <c r="F13" s="11"/>
      <c r="G13" s="3"/>
      <c r="H13" s="3"/>
      <c r="I13" s="3"/>
      <c r="J13" s="3"/>
      <c r="K13" s="11"/>
      <c r="L13" s="7"/>
    </row>
    <row r="14" spans="1:12" ht="12.75">
      <c r="A14" s="2"/>
      <c r="B14" s="2" t="s">
        <v>25</v>
      </c>
      <c r="C14" s="3"/>
      <c r="D14" s="11"/>
      <c r="E14" s="11"/>
      <c r="F14" s="15" t="s">
        <v>21</v>
      </c>
      <c r="G14" s="26">
        <f>433.2*6.93+169.6+340.56</f>
        <v>3512.236</v>
      </c>
      <c r="H14" s="3"/>
      <c r="I14" s="3"/>
      <c r="J14" s="3"/>
      <c r="K14" s="11"/>
      <c r="L14" s="7"/>
    </row>
    <row r="15" spans="1:12" ht="12.75">
      <c r="A15" s="2"/>
      <c r="B15" s="2"/>
      <c r="C15" s="3"/>
      <c r="D15" s="11"/>
      <c r="E15" s="11"/>
      <c r="F15" s="15"/>
      <c r="G15" s="12"/>
      <c r="H15" s="3"/>
      <c r="I15" s="3"/>
      <c r="J15" s="3"/>
      <c r="K15" s="11"/>
      <c r="L15" s="7"/>
    </row>
    <row r="16" spans="1:12" ht="12.75">
      <c r="A16" s="2"/>
      <c r="B16" s="2"/>
      <c r="C16" s="3"/>
      <c r="D16" s="11"/>
      <c r="E16" s="11"/>
      <c r="F16" s="15"/>
      <c r="G16" s="12"/>
      <c r="H16" s="3"/>
      <c r="I16" s="3"/>
      <c r="J16" s="3"/>
      <c r="K16" s="11"/>
      <c r="L16" s="7"/>
    </row>
    <row r="17" spans="1:12" ht="12.75">
      <c r="A17" s="2"/>
      <c r="B17" s="2"/>
      <c r="C17" s="12"/>
      <c r="D17" s="11"/>
      <c r="E17" s="11"/>
      <c r="F17" s="11"/>
      <c r="G17" s="11"/>
      <c r="H17" s="11"/>
      <c r="I17" s="3"/>
      <c r="J17" s="3"/>
      <c r="K17" s="11"/>
      <c r="L17" s="13"/>
    </row>
    <row r="18" spans="1:12" ht="12.75">
      <c r="A18" s="2"/>
      <c r="B18" s="2"/>
      <c r="C18" s="12"/>
      <c r="D18" s="11"/>
      <c r="E18" s="11"/>
      <c r="F18" s="11"/>
      <c r="G18" s="11"/>
      <c r="H18" s="11"/>
      <c r="I18" s="3"/>
      <c r="J18" s="3"/>
      <c r="K18" s="11"/>
      <c r="L18" s="7"/>
    </row>
    <row r="19" spans="1:12" ht="12.75">
      <c r="A19" s="2"/>
      <c r="B19" s="6"/>
      <c r="C19" s="3"/>
      <c r="D19" s="11"/>
      <c r="E19" s="11"/>
      <c r="F19" s="11"/>
      <c r="G19" s="11"/>
      <c r="H19" s="11"/>
      <c r="I19" s="3"/>
      <c r="J19" s="3"/>
      <c r="K19" s="11"/>
      <c r="L19" s="7"/>
    </row>
    <row r="21" spans="1:2" ht="15">
      <c r="A21" s="22" t="s">
        <v>22</v>
      </c>
      <c r="B21" s="22">
        <f>G14</f>
        <v>3512.236</v>
      </c>
    </row>
    <row r="22" spans="1:2" ht="15">
      <c r="A22" s="22" t="s">
        <v>23</v>
      </c>
      <c r="B22" s="23">
        <f>E7+C8-B21</f>
        <v>4565.062</v>
      </c>
    </row>
  </sheetData>
  <sheetProtection/>
  <mergeCells count="5">
    <mergeCell ref="A10:A11"/>
    <mergeCell ref="B10:C11"/>
    <mergeCell ref="D10:G10"/>
    <mergeCell ref="H10:L10"/>
    <mergeCell ref="H5:I5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17.25390625" style="0" customWidth="1"/>
    <col min="2" max="2" width="11.75390625" style="0" customWidth="1"/>
    <col min="3" max="3" width="14.375" style="0" customWidth="1"/>
    <col min="4" max="4" width="11.375" style="8" customWidth="1"/>
    <col min="5" max="5" width="16.125" style="8" customWidth="1"/>
    <col min="6" max="6" width="17.125" style="8" customWidth="1"/>
    <col min="7" max="7" width="15.25390625" style="8" customWidth="1"/>
    <col min="8" max="8" width="15.375" style="8" customWidth="1"/>
    <col min="9" max="9" width="8.125" style="0" customWidth="1"/>
    <col min="10" max="10" width="10.25390625" style="0" customWidth="1"/>
    <col min="11" max="11" width="9.125" style="0" customWidth="1"/>
    <col min="12" max="12" width="13.625" style="0" customWidth="1"/>
  </cols>
  <sheetData>
    <row r="1" spans="1:12" ht="20.25" customHeight="1">
      <c r="A1" s="1"/>
      <c r="C1" s="4"/>
      <c r="D1" s="10"/>
      <c r="E1" s="10"/>
      <c r="F1" s="17" t="s">
        <v>30</v>
      </c>
      <c r="G1" s="10"/>
      <c r="H1" s="10"/>
      <c r="I1" s="4"/>
      <c r="J1" s="4"/>
      <c r="K1" s="10"/>
      <c r="L1" s="8"/>
    </row>
    <row r="2" spans="1:12" ht="20.25" customHeight="1">
      <c r="A2" s="1" t="s">
        <v>24</v>
      </c>
      <c r="C2" s="4"/>
      <c r="D2" s="10"/>
      <c r="E2" s="10"/>
      <c r="F2" s="10"/>
      <c r="G2" s="10"/>
      <c r="H2" s="10"/>
      <c r="I2" s="4"/>
      <c r="J2" s="4"/>
      <c r="K2" s="10"/>
      <c r="L2" s="8"/>
    </row>
    <row r="3" spans="3:10" ht="12.75">
      <c r="C3" s="3" t="s">
        <v>0</v>
      </c>
      <c r="D3" s="11" t="s">
        <v>1</v>
      </c>
      <c r="E3" s="11" t="s">
        <v>2</v>
      </c>
      <c r="F3" s="9" t="s">
        <v>3</v>
      </c>
      <c r="G3" s="4"/>
      <c r="H3" s="4"/>
      <c r="I3" s="10"/>
      <c r="J3" s="8"/>
    </row>
    <row r="4" spans="3:10" ht="12.75">
      <c r="C4" s="3" t="s">
        <v>4</v>
      </c>
      <c r="D4" s="11"/>
      <c r="E4" s="11"/>
      <c r="F4" s="9" t="s">
        <v>4</v>
      </c>
      <c r="G4" s="4"/>
      <c r="H4" s="4" t="s">
        <v>27</v>
      </c>
      <c r="I4" s="10">
        <f>январь!I4+0</f>
        <v>7436.07</v>
      </c>
      <c r="J4" s="8"/>
    </row>
    <row r="5" spans="1:11" ht="12.75">
      <c r="A5" s="2" t="s">
        <v>5</v>
      </c>
      <c r="B5" s="2" t="s">
        <v>7</v>
      </c>
      <c r="C5" s="11">
        <f>январь!F5</f>
        <v>46814.66</v>
      </c>
      <c r="D5" s="11">
        <v>5566.65</v>
      </c>
      <c r="E5" s="11">
        <v>3252.81</v>
      </c>
      <c r="F5" s="11">
        <v>49128.5</v>
      </c>
      <c r="G5" s="4"/>
      <c r="H5" s="36"/>
      <c r="I5" s="36"/>
      <c r="J5" s="20"/>
      <c r="K5" s="16"/>
    </row>
    <row r="6" spans="2:10" ht="12.75">
      <c r="B6" s="2" t="s">
        <v>6</v>
      </c>
      <c r="C6" s="11">
        <f>январь!F6</f>
        <v>1.4</v>
      </c>
      <c r="D6" s="11">
        <v>0</v>
      </c>
      <c r="E6" s="11">
        <v>0</v>
      </c>
      <c r="F6" s="11">
        <v>1.4</v>
      </c>
      <c r="G6" s="4"/>
      <c r="H6" s="4"/>
      <c r="I6" s="10"/>
      <c r="J6" s="8"/>
    </row>
    <row r="7" spans="2:10" ht="12.75">
      <c r="B7" s="2" t="s">
        <v>8</v>
      </c>
      <c r="C7" s="3">
        <f>SUM(C5:C6)</f>
        <v>46816.060000000005</v>
      </c>
      <c r="D7" s="11">
        <f>SUM(D5:D6)</f>
        <v>5566.65</v>
      </c>
      <c r="E7" s="11">
        <f>SUM(E5:E6)</f>
        <v>3252.81</v>
      </c>
      <c r="F7" s="11">
        <f>SUM(F5:F6)</f>
        <v>49129.9</v>
      </c>
      <c r="G7" s="4"/>
      <c r="H7" s="4"/>
      <c r="I7" s="10"/>
      <c r="J7" s="8"/>
    </row>
    <row r="8" spans="2:12" ht="15">
      <c r="B8" s="21" t="s">
        <v>23</v>
      </c>
      <c r="C8" s="23">
        <f>январь!B22</f>
        <v>1689.942</v>
      </c>
      <c r="D8" s="10"/>
      <c r="E8" s="10"/>
      <c r="F8" s="10"/>
      <c r="G8" s="10"/>
      <c r="H8" s="10"/>
      <c r="I8" s="4"/>
      <c r="J8" s="4"/>
      <c r="K8" s="10"/>
      <c r="L8" s="8"/>
    </row>
    <row r="9" spans="1:12" ht="14.25">
      <c r="A9" s="37" t="s">
        <v>47</v>
      </c>
      <c r="B9" s="37"/>
      <c r="C9" s="25">
        <v>1033.6</v>
      </c>
      <c r="D9" s="10"/>
      <c r="E9" s="10"/>
      <c r="F9" s="10"/>
      <c r="G9" s="10"/>
      <c r="H9" s="10"/>
      <c r="I9" s="4"/>
      <c r="J9" s="4"/>
      <c r="K9" s="10"/>
      <c r="L9" s="8"/>
    </row>
    <row r="10" spans="3:12" ht="12.75">
      <c r="C10" s="4"/>
      <c r="D10" s="10"/>
      <c r="E10" s="10"/>
      <c r="F10" s="10"/>
      <c r="G10" s="10"/>
      <c r="H10" s="10"/>
      <c r="I10" s="4"/>
      <c r="J10" s="4"/>
      <c r="K10" s="10"/>
      <c r="L10" s="8"/>
    </row>
    <row r="11" spans="1:12" ht="12.75">
      <c r="A11" s="27" t="s">
        <v>29</v>
      </c>
      <c r="B11" s="29" t="s">
        <v>9</v>
      </c>
      <c r="C11" s="30"/>
      <c r="D11" s="33" t="s">
        <v>10</v>
      </c>
      <c r="E11" s="34"/>
      <c r="F11" s="34"/>
      <c r="G11" s="35"/>
      <c r="H11" s="33" t="s">
        <v>15</v>
      </c>
      <c r="I11" s="34"/>
      <c r="J11" s="34"/>
      <c r="K11" s="34"/>
      <c r="L11" s="35"/>
    </row>
    <row r="12" spans="1:12" ht="22.5" customHeight="1">
      <c r="A12" s="28"/>
      <c r="B12" s="31"/>
      <c r="C12" s="32"/>
      <c r="D12" s="11" t="s">
        <v>11</v>
      </c>
      <c r="E12" s="11" t="s">
        <v>12</v>
      </c>
      <c r="F12" s="11" t="s">
        <v>13</v>
      </c>
      <c r="G12" s="11" t="s">
        <v>14</v>
      </c>
      <c r="H12" s="11" t="s">
        <v>16</v>
      </c>
      <c r="I12" s="5" t="s">
        <v>17</v>
      </c>
      <c r="J12" s="5" t="s">
        <v>18</v>
      </c>
      <c r="K12" s="9" t="s">
        <v>19</v>
      </c>
      <c r="L12" s="9" t="s">
        <v>20</v>
      </c>
    </row>
    <row r="13" spans="1:12" ht="12.75">
      <c r="A13" s="2"/>
      <c r="B13" s="6"/>
      <c r="C13" s="3"/>
      <c r="D13" s="11"/>
      <c r="E13" s="11"/>
      <c r="F13" s="11"/>
      <c r="G13" s="11"/>
      <c r="H13" s="11"/>
      <c r="I13" s="3"/>
      <c r="J13" s="3"/>
      <c r="K13" s="11"/>
      <c r="L13" s="7"/>
    </row>
    <row r="14" spans="1:12" ht="12.75">
      <c r="A14" s="14"/>
      <c r="B14" s="18" t="s">
        <v>26</v>
      </c>
      <c r="C14" s="19"/>
      <c r="D14" s="19"/>
      <c r="F14" s="11"/>
      <c r="G14" s="3"/>
      <c r="H14" s="3"/>
      <c r="I14" s="3"/>
      <c r="J14" s="3"/>
      <c r="K14" s="11"/>
      <c r="L14" s="7"/>
    </row>
    <row r="15" spans="1:12" ht="12.75">
      <c r="A15" s="2"/>
      <c r="B15" s="2" t="s">
        <v>25</v>
      </c>
      <c r="C15" s="3"/>
      <c r="D15" s="11"/>
      <c r="E15" s="11"/>
      <c r="F15" s="15" t="s">
        <v>21</v>
      </c>
      <c r="G15" s="12">
        <f>433.2*6.44+169.6+340.56</f>
        <v>3299.968</v>
      </c>
      <c r="H15" s="3"/>
      <c r="I15" s="3"/>
      <c r="J15" s="3"/>
      <c r="K15" s="11"/>
      <c r="L15" s="7"/>
    </row>
    <row r="16" spans="1:12" ht="12.75">
      <c r="A16" s="2"/>
      <c r="B16" s="2"/>
      <c r="C16" s="3"/>
      <c r="D16" s="11"/>
      <c r="E16" s="11"/>
      <c r="F16" s="15"/>
      <c r="G16" s="12"/>
      <c r="H16" s="3"/>
      <c r="I16" s="3"/>
      <c r="J16" s="3"/>
      <c r="K16" s="11"/>
      <c r="L16" s="7"/>
    </row>
    <row r="17" spans="1:12" ht="12.75">
      <c r="A17" s="2"/>
      <c r="B17" s="2"/>
      <c r="C17" s="3"/>
      <c r="D17" s="11"/>
      <c r="E17" s="11"/>
      <c r="F17" s="15"/>
      <c r="G17" s="12"/>
      <c r="H17" s="3"/>
      <c r="I17" s="3"/>
      <c r="J17" s="3"/>
      <c r="K17" s="11"/>
      <c r="L17" s="7"/>
    </row>
    <row r="18" spans="1:12" ht="12.75">
      <c r="A18" s="2"/>
      <c r="B18" s="2"/>
      <c r="C18" s="12"/>
      <c r="D18" s="11"/>
      <c r="E18" s="11"/>
      <c r="F18" s="11"/>
      <c r="G18" s="11"/>
      <c r="H18" s="11"/>
      <c r="I18" s="3"/>
      <c r="J18" s="3"/>
      <c r="K18" s="11"/>
      <c r="L18" s="13"/>
    </row>
    <row r="19" spans="1:12" ht="12.75">
      <c r="A19" s="2"/>
      <c r="B19" s="2"/>
      <c r="C19" s="12"/>
      <c r="D19" s="11"/>
      <c r="E19" s="11"/>
      <c r="F19" s="11"/>
      <c r="G19" s="11"/>
      <c r="H19" s="11"/>
      <c r="I19" s="3"/>
      <c r="J19" s="3"/>
      <c r="K19" s="11"/>
      <c r="L19" s="7"/>
    </row>
    <row r="20" spans="1:12" ht="12.75">
      <c r="A20" s="2"/>
      <c r="B20" s="6"/>
      <c r="C20" s="3"/>
      <c r="D20" s="11"/>
      <c r="E20" s="11"/>
      <c r="F20" s="11"/>
      <c r="G20" s="11"/>
      <c r="H20" s="11"/>
      <c r="I20" s="3"/>
      <c r="J20" s="3"/>
      <c r="K20" s="11"/>
      <c r="L20" s="7"/>
    </row>
    <row r="22" spans="1:2" ht="15">
      <c r="A22" s="22" t="s">
        <v>22</v>
      </c>
      <c r="B22" s="22">
        <f>G15</f>
        <v>3299.968</v>
      </c>
    </row>
    <row r="23" spans="1:2" ht="15">
      <c r="A23" s="22" t="s">
        <v>23</v>
      </c>
      <c r="B23" s="23">
        <f>E7+C8+C9-B22</f>
        <v>2676.384000000001</v>
      </c>
    </row>
  </sheetData>
  <sheetProtection/>
  <mergeCells count="6">
    <mergeCell ref="A11:A12"/>
    <mergeCell ref="B11:C12"/>
    <mergeCell ref="D11:G11"/>
    <mergeCell ref="H11:L11"/>
    <mergeCell ref="H5:I5"/>
    <mergeCell ref="A9:B9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17.25390625" style="0" customWidth="1"/>
    <col min="2" max="2" width="11.75390625" style="0" customWidth="1"/>
    <col min="3" max="3" width="14.375" style="0" customWidth="1"/>
    <col min="4" max="4" width="11.375" style="8" customWidth="1"/>
    <col min="5" max="5" width="16.125" style="8" customWidth="1"/>
    <col min="6" max="6" width="17.125" style="8" customWidth="1"/>
    <col min="7" max="7" width="15.25390625" style="8" customWidth="1"/>
    <col min="8" max="8" width="15.375" style="8" customWidth="1"/>
    <col min="9" max="9" width="8.125" style="0" customWidth="1"/>
    <col min="10" max="10" width="10.25390625" style="0" customWidth="1"/>
    <col min="11" max="11" width="9.125" style="0" customWidth="1"/>
    <col min="12" max="12" width="13.625" style="0" customWidth="1"/>
  </cols>
  <sheetData>
    <row r="1" spans="1:12" ht="20.25" customHeight="1">
      <c r="A1" s="1"/>
      <c r="C1" s="4"/>
      <c r="D1" s="10"/>
      <c r="E1" s="10"/>
      <c r="F1" s="17" t="s">
        <v>31</v>
      </c>
      <c r="G1" s="10"/>
      <c r="H1" s="10"/>
      <c r="I1" s="4"/>
      <c r="J1" s="4"/>
      <c r="K1" s="10"/>
      <c r="L1" s="8"/>
    </row>
    <row r="2" spans="1:12" ht="20.25" customHeight="1">
      <c r="A2" s="1" t="s">
        <v>24</v>
      </c>
      <c r="C2" s="4"/>
      <c r="D2" s="10"/>
      <c r="E2" s="10"/>
      <c r="F2" s="10"/>
      <c r="G2" s="10"/>
      <c r="H2" s="10"/>
      <c r="I2" s="4"/>
      <c r="J2" s="4"/>
      <c r="K2" s="10"/>
      <c r="L2" s="8"/>
    </row>
    <row r="3" spans="3:10" ht="12.75">
      <c r="C3" s="3" t="s">
        <v>0</v>
      </c>
      <c r="D3" s="11" t="s">
        <v>1</v>
      </c>
      <c r="E3" s="11" t="s">
        <v>2</v>
      </c>
      <c r="F3" s="9" t="s">
        <v>3</v>
      </c>
      <c r="G3" s="4"/>
      <c r="H3" s="4"/>
      <c r="I3" s="10"/>
      <c r="J3" s="8"/>
    </row>
    <row r="4" spans="3:10" ht="12.75">
      <c r="C4" s="3" t="s">
        <v>4</v>
      </c>
      <c r="D4" s="11"/>
      <c r="E4" s="11"/>
      <c r="F4" s="9" t="s">
        <v>4</v>
      </c>
      <c r="G4" s="4"/>
      <c r="H4" s="4" t="s">
        <v>27</v>
      </c>
      <c r="I4" s="10">
        <f>февраль!I4+211.53</f>
        <v>7647.599999999999</v>
      </c>
      <c r="J4" s="8"/>
    </row>
    <row r="5" spans="1:11" ht="12.75">
      <c r="A5" s="2" t="s">
        <v>5</v>
      </c>
      <c r="B5" s="2" t="s">
        <v>7</v>
      </c>
      <c r="C5" s="11">
        <f>февраль!F5</f>
        <v>49128.5</v>
      </c>
      <c r="D5" s="11">
        <v>5566.65</v>
      </c>
      <c r="E5" s="11">
        <v>9215.73</v>
      </c>
      <c r="F5" s="11">
        <v>45479.42</v>
      </c>
      <c r="G5" s="4"/>
      <c r="H5" s="36"/>
      <c r="I5" s="36"/>
      <c r="J5" s="20"/>
      <c r="K5" s="16"/>
    </row>
    <row r="6" spans="2:10" ht="12.75">
      <c r="B6" s="2" t="s">
        <v>6</v>
      </c>
      <c r="C6" s="11">
        <f>февраль!F6</f>
        <v>1.4</v>
      </c>
      <c r="D6" s="11">
        <v>0</v>
      </c>
      <c r="E6" s="11">
        <v>0.78</v>
      </c>
      <c r="F6" s="11">
        <v>0.62</v>
      </c>
      <c r="G6" s="4"/>
      <c r="H6" s="4"/>
      <c r="I6" s="10"/>
      <c r="J6" s="8"/>
    </row>
    <row r="7" spans="2:10" ht="12.75">
      <c r="B7" s="2" t="s">
        <v>8</v>
      </c>
      <c r="C7" s="3">
        <f>SUM(C5:C6)</f>
        <v>49129.9</v>
      </c>
      <c r="D7" s="11">
        <f>SUM(D5:D6)</f>
        <v>5566.65</v>
      </c>
      <c r="E7" s="11">
        <f>SUM(E5:E6)</f>
        <v>9216.51</v>
      </c>
      <c r="F7" s="11">
        <f>SUM(F5:F6)</f>
        <v>45480.04</v>
      </c>
      <c r="G7" s="4"/>
      <c r="H7" s="4"/>
      <c r="I7" s="10"/>
      <c r="J7" s="8"/>
    </row>
    <row r="8" spans="2:12" ht="15">
      <c r="B8" s="21" t="s">
        <v>23</v>
      </c>
      <c r="C8" s="23">
        <f>февраль!B23</f>
        <v>2676.384000000001</v>
      </c>
      <c r="D8" s="10"/>
      <c r="E8" s="10"/>
      <c r="F8" s="10"/>
      <c r="G8" s="10"/>
      <c r="H8" s="10"/>
      <c r="I8" s="4"/>
      <c r="J8" s="4"/>
      <c r="K8" s="10"/>
      <c r="L8" s="8"/>
    </row>
    <row r="9" spans="1:12" ht="14.25">
      <c r="A9" s="37" t="s">
        <v>47</v>
      </c>
      <c r="B9" s="37"/>
      <c r="C9" s="25">
        <v>516.8</v>
      </c>
      <c r="D9" s="10"/>
      <c r="E9" s="10"/>
      <c r="F9" s="10"/>
      <c r="G9" s="10"/>
      <c r="H9" s="10"/>
      <c r="I9" s="4"/>
      <c r="J9" s="4"/>
      <c r="K9" s="10"/>
      <c r="L9" s="8"/>
    </row>
    <row r="10" spans="3:12" ht="12.75">
      <c r="C10" s="4"/>
      <c r="D10" s="10"/>
      <c r="E10" s="10"/>
      <c r="F10" s="10"/>
      <c r="G10" s="10"/>
      <c r="H10" s="10"/>
      <c r="I10" s="4"/>
      <c r="J10" s="4"/>
      <c r="K10" s="10"/>
      <c r="L10" s="8"/>
    </row>
    <row r="11" spans="1:12" ht="12.75">
      <c r="A11" s="27" t="s">
        <v>29</v>
      </c>
      <c r="B11" s="29" t="s">
        <v>9</v>
      </c>
      <c r="C11" s="30"/>
      <c r="D11" s="33" t="s">
        <v>10</v>
      </c>
      <c r="E11" s="34"/>
      <c r="F11" s="34"/>
      <c r="G11" s="35"/>
      <c r="H11" s="33" t="s">
        <v>15</v>
      </c>
      <c r="I11" s="34"/>
      <c r="J11" s="34"/>
      <c r="K11" s="34"/>
      <c r="L11" s="35"/>
    </row>
    <row r="12" spans="1:12" ht="22.5" customHeight="1">
      <c r="A12" s="28"/>
      <c r="B12" s="31"/>
      <c r="C12" s="32"/>
      <c r="D12" s="11" t="s">
        <v>11</v>
      </c>
      <c r="E12" s="11" t="s">
        <v>12</v>
      </c>
      <c r="F12" s="11" t="s">
        <v>13</v>
      </c>
      <c r="G12" s="11" t="s">
        <v>14</v>
      </c>
      <c r="H12" s="11" t="s">
        <v>16</v>
      </c>
      <c r="I12" s="5" t="s">
        <v>17</v>
      </c>
      <c r="J12" s="5" t="s">
        <v>18</v>
      </c>
      <c r="K12" s="9" t="s">
        <v>19</v>
      </c>
      <c r="L12" s="9" t="s">
        <v>20</v>
      </c>
    </row>
    <row r="13" spans="1:12" ht="12.75">
      <c r="A13" s="2"/>
      <c r="B13" s="6"/>
      <c r="C13" s="3"/>
      <c r="D13" s="11"/>
      <c r="E13" s="11"/>
      <c r="F13" s="11"/>
      <c r="G13" s="11"/>
      <c r="H13" s="11"/>
      <c r="I13" s="3"/>
      <c r="J13" s="3"/>
      <c r="K13" s="11"/>
      <c r="L13" s="7"/>
    </row>
    <row r="14" spans="1:12" ht="12.75">
      <c r="A14" s="14"/>
      <c r="B14" s="18" t="s">
        <v>26</v>
      </c>
      <c r="C14" s="19"/>
      <c r="D14" s="19"/>
      <c r="F14" s="11"/>
      <c r="G14" s="3"/>
      <c r="H14" s="3"/>
      <c r="I14" s="3"/>
      <c r="J14" s="3"/>
      <c r="K14" s="11"/>
      <c r="L14" s="7"/>
    </row>
    <row r="15" spans="1:12" ht="12.75">
      <c r="A15" s="2"/>
      <c r="B15" s="2" t="s">
        <v>25</v>
      </c>
      <c r="C15" s="3"/>
      <c r="D15" s="11"/>
      <c r="E15" s="11"/>
      <c r="F15" s="15" t="s">
        <v>21</v>
      </c>
      <c r="G15" s="12">
        <f>433.2*6.44+169.6+340.56</f>
        <v>3299.968</v>
      </c>
      <c r="H15" s="3"/>
      <c r="I15" s="3"/>
      <c r="J15" s="3"/>
      <c r="K15" s="11"/>
      <c r="L15" s="7"/>
    </row>
    <row r="16" spans="1:12" ht="12.75">
      <c r="A16" s="2"/>
      <c r="B16" s="2"/>
      <c r="C16" s="3"/>
      <c r="D16" s="11"/>
      <c r="E16" s="11"/>
      <c r="F16" s="15"/>
      <c r="G16" s="12"/>
      <c r="H16" s="3"/>
      <c r="I16" s="3"/>
      <c r="J16" s="3"/>
      <c r="K16" s="11"/>
      <c r="L16" s="7"/>
    </row>
    <row r="17" spans="1:12" ht="12.75">
      <c r="A17" s="2"/>
      <c r="B17" s="33" t="s">
        <v>41</v>
      </c>
      <c r="C17" s="35"/>
      <c r="D17" s="11"/>
      <c r="E17" s="11"/>
      <c r="F17" s="15" t="s">
        <v>42</v>
      </c>
      <c r="G17" s="12">
        <v>1847.93</v>
      </c>
      <c r="H17" s="3"/>
      <c r="I17" s="3"/>
      <c r="J17" s="3"/>
      <c r="K17" s="11"/>
      <c r="L17" s="7"/>
    </row>
    <row r="18" spans="1:12" ht="12.75">
      <c r="A18" s="2"/>
      <c r="B18" s="2"/>
      <c r="C18" s="12"/>
      <c r="D18" s="11"/>
      <c r="E18" s="11"/>
      <c r="F18" s="11"/>
      <c r="G18" s="11"/>
      <c r="H18" s="11"/>
      <c r="I18" s="3"/>
      <c r="J18" s="3"/>
      <c r="K18" s="11"/>
      <c r="L18" s="13"/>
    </row>
    <row r="19" spans="1:12" ht="12.75">
      <c r="A19" s="2"/>
      <c r="B19" s="33" t="s">
        <v>43</v>
      </c>
      <c r="C19" s="35"/>
      <c r="D19" s="11"/>
      <c r="E19" s="11"/>
      <c r="F19" s="11"/>
      <c r="G19" s="11"/>
      <c r="H19" s="11" t="s">
        <v>44</v>
      </c>
      <c r="I19" s="3" t="s">
        <v>45</v>
      </c>
      <c r="J19" s="3">
        <v>3</v>
      </c>
      <c r="K19" s="11">
        <v>1300</v>
      </c>
      <c r="L19" s="24">
        <f>J19*K19</f>
        <v>3900</v>
      </c>
    </row>
    <row r="20" spans="1:12" ht="12.75">
      <c r="A20" s="2"/>
      <c r="B20" s="2"/>
      <c r="C20" s="12"/>
      <c r="D20" s="11"/>
      <c r="E20" s="11"/>
      <c r="F20" s="11"/>
      <c r="G20" s="11"/>
      <c r="H20" s="11"/>
      <c r="I20" s="3"/>
      <c r="J20" s="3"/>
      <c r="K20" s="15" t="s">
        <v>21</v>
      </c>
      <c r="L20" s="13">
        <f>L19</f>
        <v>3900</v>
      </c>
    </row>
    <row r="21" spans="1:12" ht="12.75">
      <c r="A21" s="2"/>
      <c r="B21" s="6"/>
      <c r="C21" s="3"/>
      <c r="D21" s="11"/>
      <c r="E21" s="11"/>
      <c r="F21" s="11"/>
      <c r="G21" s="11"/>
      <c r="H21" s="11"/>
      <c r="I21" s="3"/>
      <c r="J21" s="3"/>
      <c r="K21" s="11"/>
      <c r="L21" s="7"/>
    </row>
    <row r="23" spans="1:2" ht="15">
      <c r="A23" s="22" t="s">
        <v>22</v>
      </c>
      <c r="B23" s="23">
        <f>G15+G17+L20</f>
        <v>9047.898000000001</v>
      </c>
    </row>
    <row r="24" spans="1:2" ht="15">
      <c r="A24" s="22" t="s">
        <v>23</v>
      </c>
      <c r="B24" s="23">
        <f>E7+C8+C9-B23</f>
        <v>3361.7959999999985</v>
      </c>
    </row>
  </sheetData>
  <sheetProtection/>
  <mergeCells count="8">
    <mergeCell ref="B19:C19"/>
    <mergeCell ref="H5:I5"/>
    <mergeCell ref="A11:A12"/>
    <mergeCell ref="B11:C12"/>
    <mergeCell ref="D11:G11"/>
    <mergeCell ref="H11:L11"/>
    <mergeCell ref="B17:C17"/>
    <mergeCell ref="A9:B9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1" width="17.25390625" style="0" customWidth="1"/>
    <col min="2" max="2" width="11.75390625" style="0" customWidth="1"/>
    <col min="3" max="3" width="14.375" style="0" customWidth="1"/>
    <col min="4" max="4" width="11.375" style="8" customWidth="1"/>
    <col min="5" max="5" width="16.125" style="8" customWidth="1"/>
    <col min="6" max="6" width="17.125" style="8" customWidth="1"/>
    <col min="7" max="7" width="15.25390625" style="8" customWidth="1"/>
    <col min="8" max="8" width="15.375" style="8" customWidth="1"/>
    <col min="9" max="9" width="8.125" style="0" customWidth="1"/>
    <col min="10" max="10" width="10.25390625" style="0" customWidth="1"/>
    <col min="11" max="11" width="9.125" style="0" customWidth="1"/>
    <col min="12" max="12" width="13.625" style="0" customWidth="1"/>
  </cols>
  <sheetData>
    <row r="1" spans="1:12" ht="20.25" customHeight="1">
      <c r="A1" s="1"/>
      <c r="C1" s="4"/>
      <c r="D1" s="10"/>
      <c r="E1" s="10"/>
      <c r="F1" s="17" t="s">
        <v>32</v>
      </c>
      <c r="G1" s="10"/>
      <c r="H1" s="10"/>
      <c r="I1" s="4"/>
      <c r="J1" s="4"/>
      <c r="K1" s="10"/>
      <c r="L1" s="8"/>
    </row>
    <row r="2" spans="1:12" ht="20.25" customHeight="1">
      <c r="A2" s="1" t="s">
        <v>24</v>
      </c>
      <c r="C2" s="4"/>
      <c r="D2" s="10"/>
      <c r="E2" s="10"/>
      <c r="F2" s="10"/>
      <c r="G2" s="10"/>
      <c r="H2" s="10"/>
      <c r="I2" s="4"/>
      <c r="J2" s="4"/>
      <c r="K2" s="10"/>
      <c r="L2" s="8"/>
    </row>
    <row r="3" spans="3:10" ht="12.75">
      <c r="C3" s="3" t="s">
        <v>0</v>
      </c>
      <c r="D3" s="11" t="s">
        <v>1</v>
      </c>
      <c r="E3" s="11" t="s">
        <v>2</v>
      </c>
      <c r="F3" s="9" t="s">
        <v>3</v>
      </c>
      <c r="G3" s="4"/>
      <c r="H3" s="4"/>
      <c r="I3" s="10"/>
      <c r="J3" s="8"/>
    </row>
    <row r="4" spans="3:10" ht="12.75">
      <c r="C4" s="3" t="s">
        <v>4</v>
      </c>
      <c r="D4" s="11"/>
      <c r="E4" s="11"/>
      <c r="F4" s="9" t="s">
        <v>4</v>
      </c>
      <c r="G4" s="4"/>
      <c r="H4" s="4" t="s">
        <v>27</v>
      </c>
      <c r="I4" s="10">
        <f>март!I4</f>
        <v>7647.599999999999</v>
      </c>
      <c r="J4" s="8"/>
    </row>
    <row r="5" spans="1:11" ht="12.75">
      <c r="A5" s="2" t="s">
        <v>5</v>
      </c>
      <c r="B5" s="2" t="s">
        <v>7</v>
      </c>
      <c r="C5" s="11">
        <f>март!F5</f>
        <v>45479.42</v>
      </c>
      <c r="D5" s="11">
        <v>5566.65</v>
      </c>
      <c r="E5" s="11">
        <v>1805.76</v>
      </c>
      <c r="F5" s="11">
        <f>C5+D5-E5</f>
        <v>49240.31</v>
      </c>
      <c r="G5" s="4"/>
      <c r="H5" s="36"/>
      <c r="I5" s="36"/>
      <c r="J5" s="20"/>
      <c r="K5" s="16"/>
    </row>
    <row r="6" spans="2:10" ht="12.75">
      <c r="B6" s="2" t="s">
        <v>6</v>
      </c>
      <c r="C6" s="11">
        <f>март!F6</f>
        <v>0.62</v>
      </c>
      <c r="D6" s="11">
        <v>0</v>
      </c>
      <c r="E6" s="11">
        <v>0</v>
      </c>
      <c r="F6" s="11">
        <f>C6+D6-E6</f>
        <v>0.62</v>
      </c>
      <c r="G6" s="4"/>
      <c r="H6" s="4"/>
      <c r="I6" s="10"/>
      <c r="J6" s="8"/>
    </row>
    <row r="7" spans="2:10" ht="12.75">
      <c r="B7" s="2" t="s">
        <v>8</v>
      </c>
      <c r="C7" s="3">
        <f>SUM(C5:C6)</f>
        <v>45480.04</v>
      </c>
      <c r="D7" s="11">
        <f>SUM(D5:D6)</f>
        <v>5566.65</v>
      </c>
      <c r="E7" s="11">
        <f>SUM(E5:E6)</f>
        <v>1805.76</v>
      </c>
      <c r="F7" s="11">
        <f>SUM(F5:F6)</f>
        <v>49240.93</v>
      </c>
      <c r="G7" s="4"/>
      <c r="H7" s="4"/>
      <c r="I7" s="10"/>
      <c r="J7" s="8"/>
    </row>
    <row r="8" spans="2:12" ht="15">
      <c r="B8" s="21" t="s">
        <v>23</v>
      </c>
      <c r="C8" s="23">
        <f>март!B24</f>
        <v>3361.7959999999985</v>
      </c>
      <c r="D8" s="10"/>
      <c r="E8" s="10"/>
      <c r="F8" s="10"/>
      <c r="G8" s="10"/>
      <c r="H8" s="10"/>
      <c r="I8" s="4"/>
      <c r="J8" s="4"/>
      <c r="K8" s="10"/>
      <c r="L8" s="8"/>
    </row>
    <row r="9" spans="1:12" ht="14.25">
      <c r="A9" s="37" t="s">
        <v>47</v>
      </c>
      <c r="B9" s="37"/>
      <c r="C9" s="25">
        <v>1033.6</v>
      </c>
      <c r="D9" s="10"/>
      <c r="E9" s="10"/>
      <c r="F9" s="10"/>
      <c r="G9" s="10"/>
      <c r="H9" s="10"/>
      <c r="I9" s="4"/>
      <c r="J9" s="4"/>
      <c r="K9" s="10"/>
      <c r="L9" s="8"/>
    </row>
    <row r="10" spans="1:12" ht="14.25">
      <c r="A10" s="37" t="s">
        <v>48</v>
      </c>
      <c r="B10" s="37"/>
      <c r="C10" s="25">
        <v>8508</v>
      </c>
      <c r="D10" s="10"/>
      <c r="E10" s="10"/>
      <c r="F10" s="10"/>
      <c r="G10" s="10"/>
      <c r="H10" s="10"/>
      <c r="I10" s="4"/>
      <c r="J10" s="4"/>
      <c r="K10" s="10"/>
      <c r="L10" s="8"/>
    </row>
    <row r="11" spans="3:12" ht="12.75">
      <c r="C11" s="4"/>
      <c r="D11" s="10"/>
      <c r="E11" s="10"/>
      <c r="F11" s="10"/>
      <c r="G11" s="10"/>
      <c r="H11" s="10"/>
      <c r="I11" s="4"/>
      <c r="J11" s="4"/>
      <c r="K11" s="10"/>
      <c r="L11" s="8"/>
    </row>
    <row r="12" spans="1:12" ht="12.75">
      <c r="A12" s="27" t="s">
        <v>29</v>
      </c>
      <c r="B12" s="29" t="s">
        <v>9</v>
      </c>
      <c r="C12" s="30"/>
      <c r="D12" s="33" t="s">
        <v>10</v>
      </c>
      <c r="E12" s="34"/>
      <c r="F12" s="34"/>
      <c r="G12" s="35"/>
      <c r="H12" s="33" t="s">
        <v>15</v>
      </c>
      <c r="I12" s="34"/>
      <c r="J12" s="34"/>
      <c r="K12" s="34"/>
      <c r="L12" s="35"/>
    </row>
    <row r="13" spans="1:12" ht="22.5" customHeight="1">
      <c r="A13" s="28"/>
      <c r="B13" s="31"/>
      <c r="C13" s="32"/>
      <c r="D13" s="11" t="s">
        <v>11</v>
      </c>
      <c r="E13" s="11" t="s">
        <v>12</v>
      </c>
      <c r="F13" s="11" t="s">
        <v>13</v>
      </c>
      <c r="G13" s="11" t="s">
        <v>14</v>
      </c>
      <c r="H13" s="11" t="s">
        <v>16</v>
      </c>
      <c r="I13" s="5" t="s">
        <v>17</v>
      </c>
      <c r="J13" s="5" t="s">
        <v>18</v>
      </c>
      <c r="K13" s="9" t="s">
        <v>19</v>
      </c>
      <c r="L13" s="9" t="s">
        <v>20</v>
      </c>
    </row>
    <row r="14" spans="1:12" ht="12.75">
      <c r="A14" s="2"/>
      <c r="B14" s="6"/>
      <c r="C14" s="3"/>
      <c r="D14" s="11"/>
      <c r="E14" s="11"/>
      <c r="F14" s="11"/>
      <c r="G14" s="11"/>
      <c r="H14" s="11"/>
      <c r="I14" s="3"/>
      <c r="J14" s="3"/>
      <c r="K14" s="11"/>
      <c r="L14" s="7"/>
    </row>
    <row r="15" spans="1:12" ht="12.75">
      <c r="A15" s="14"/>
      <c r="B15" s="18" t="s">
        <v>26</v>
      </c>
      <c r="C15" s="19"/>
      <c r="D15" s="19"/>
      <c r="F15" s="11"/>
      <c r="G15" s="3"/>
      <c r="H15" s="3"/>
      <c r="I15" s="3"/>
      <c r="J15" s="3"/>
      <c r="K15" s="11"/>
      <c r="L15" s="7"/>
    </row>
    <row r="16" spans="1:12" ht="12.75">
      <c r="A16" s="2"/>
      <c r="B16" s="2" t="s">
        <v>25</v>
      </c>
      <c r="C16" s="3"/>
      <c r="D16" s="11"/>
      <c r="E16" s="11"/>
      <c r="F16" s="15" t="s">
        <v>21</v>
      </c>
      <c r="G16" s="12">
        <f>433.2*6.44+169.6+340.56</f>
        <v>3299.968</v>
      </c>
      <c r="H16" s="3"/>
      <c r="I16" s="3"/>
      <c r="J16" s="3"/>
      <c r="K16" s="11"/>
      <c r="L16" s="7"/>
    </row>
    <row r="17" spans="1:12" ht="12.75">
      <c r="A17" s="2"/>
      <c r="B17" s="2"/>
      <c r="C17" s="3"/>
      <c r="D17" s="11"/>
      <c r="E17" s="11"/>
      <c r="F17" s="15"/>
      <c r="G17" s="12"/>
      <c r="H17" s="3"/>
      <c r="I17" s="3"/>
      <c r="J17" s="3"/>
      <c r="K17" s="11"/>
      <c r="L17" s="7"/>
    </row>
    <row r="18" spans="1:12" ht="12.75">
      <c r="A18" s="2"/>
      <c r="B18" s="38" t="s">
        <v>46</v>
      </c>
      <c r="C18" s="39"/>
      <c r="D18" s="11"/>
      <c r="E18" s="11"/>
      <c r="F18" s="15" t="s">
        <v>42</v>
      </c>
      <c r="G18" s="12">
        <v>3761.57</v>
      </c>
      <c r="H18" s="3"/>
      <c r="I18" s="3"/>
      <c r="J18" s="3"/>
      <c r="K18" s="11"/>
      <c r="L18" s="7"/>
    </row>
    <row r="19" spans="1:12" ht="12.75">
      <c r="A19" s="2"/>
      <c r="B19" s="40"/>
      <c r="C19" s="41"/>
      <c r="D19" s="11"/>
      <c r="E19" s="11"/>
      <c r="F19" s="11"/>
      <c r="G19" s="11"/>
      <c r="H19" s="11"/>
      <c r="I19" s="3"/>
      <c r="J19" s="3"/>
      <c r="K19" s="11"/>
      <c r="L19" s="13"/>
    </row>
    <row r="20" spans="1:12" ht="12.75">
      <c r="A20" s="2"/>
      <c r="B20" s="2"/>
      <c r="C20" s="12"/>
      <c r="D20" s="11"/>
      <c r="E20" s="11"/>
      <c r="F20" s="11"/>
      <c r="G20" s="11"/>
      <c r="H20" s="11"/>
      <c r="I20" s="3"/>
      <c r="J20" s="3"/>
      <c r="K20" s="11"/>
      <c r="L20" s="7"/>
    </row>
    <row r="21" spans="1:12" ht="12.75">
      <c r="A21" s="2"/>
      <c r="B21" s="6"/>
      <c r="C21" s="3"/>
      <c r="D21" s="11"/>
      <c r="E21" s="11"/>
      <c r="F21" s="11"/>
      <c r="G21" s="11"/>
      <c r="H21" s="11"/>
      <c r="I21" s="3"/>
      <c r="J21" s="3"/>
      <c r="K21" s="11"/>
      <c r="L21" s="7"/>
    </row>
    <row r="23" spans="1:2" ht="15">
      <c r="A23" s="22" t="s">
        <v>22</v>
      </c>
      <c r="B23" s="22">
        <f>G16+G18</f>
        <v>7061.5380000000005</v>
      </c>
    </row>
    <row r="24" spans="1:2" ht="15">
      <c r="A24" s="22" t="s">
        <v>23</v>
      </c>
      <c r="B24" s="23">
        <f>E7+C8+C9+C10-B23</f>
        <v>7647.617999999999</v>
      </c>
    </row>
  </sheetData>
  <sheetProtection/>
  <mergeCells count="8">
    <mergeCell ref="H12:L12"/>
    <mergeCell ref="A12:A13"/>
    <mergeCell ref="B12:C13"/>
    <mergeCell ref="D12:G12"/>
    <mergeCell ref="H5:I5"/>
    <mergeCell ref="B18:C19"/>
    <mergeCell ref="A9:B9"/>
    <mergeCell ref="A10:B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17.25390625" style="0" customWidth="1"/>
    <col min="2" max="2" width="11.75390625" style="0" customWidth="1"/>
    <col min="3" max="3" width="14.375" style="0" customWidth="1"/>
    <col min="4" max="4" width="11.375" style="8" customWidth="1"/>
    <col min="5" max="5" width="16.125" style="8" customWidth="1"/>
    <col min="6" max="6" width="17.125" style="8" customWidth="1"/>
    <col min="7" max="7" width="15.25390625" style="8" customWidth="1"/>
    <col min="8" max="8" width="15.375" style="8" customWidth="1"/>
    <col min="9" max="9" width="8.125" style="0" customWidth="1"/>
    <col min="10" max="10" width="10.25390625" style="0" customWidth="1"/>
    <col min="11" max="11" width="9.125" style="0" customWidth="1"/>
    <col min="12" max="12" width="13.625" style="0" customWidth="1"/>
  </cols>
  <sheetData>
    <row r="1" spans="1:12" ht="20.25" customHeight="1">
      <c r="A1" s="1"/>
      <c r="C1" s="4"/>
      <c r="D1" s="10"/>
      <c r="E1" s="10"/>
      <c r="F1" s="17" t="s">
        <v>33</v>
      </c>
      <c r="G1" s="10"/>
      <c r="H1" s="10"/>
      <c r="I1" s="4"/>
      <c r="J1" s="4"/>
      <c r="K1" s="10"/>
      <c r="L1" s="8"/>
    </row>
    <row r="2" spans="1:12" ht="20.25" customHeight="1">
      <c r="A2" s="1" t="s">
        <v>24</v>
      </c>
      <c r="C2" s="4"/>
      <c r="D2" s="10"/>
      <c r="E2" s="10"/>
      <c r="F2" s="10"/>
      <c r="G2" s="10"/>
      <c r="H2" s="10"/>
      <c r="I2" s="4"/>
      <c r="J2" s="4"/>
      <c r="K2" s="10"/>
      <c r="L2" s="8"/>
    </row>
    <row r="3" spans="3:10" ht="12.75">
      <c r="C3" s="3" t="s">
        <v>0</v>
      </c>
      <c r="D3" s="11" t="s">
        <v>1</v>
      </c>
      <c r="E3" s="11" t="s">
        <v>2</v>
      </c>
      <c r="F3" s="9" t="s">
        <v>3</v>
      </c>
      <c r="G3" s="4"/>
      <c r="H3" s="4"/>
      <c r="I3" s="10"/>
      <c r="J3" s="8"/>
    </row>
    <row r="4" spans="3:10" ht="12.75">
      <c r="C4" s="3" t="s">
        <v>4</v>
      </c>
      <c r="D4" s="11"/>
      <c r="E4" s="11"/>
      <c r="F4" s="9" t="s">
        <v>4</v>
      </c>
      <c r="G4" s="4"/>
      <c r="H4" s="4" t="s">
        <v>27</v>
      </c>
      <c r="I4" s="10">
        <f>апрель!I4</f>
        <v>7647.599999999999</v>
      </c>
      <c r="J4" s="8"/>
    </row>
    <row r="5" spans="1:11" ht="12.75">
      <c r="A5" s="2" t="s">
        <v>5</v>
      </c>
      <c r="B5" s="2" t="s">
        <v>7</v>
      </c>
      <c r="C5" s="11">
        <f>апрель!F5</f>
        <v>49240.31</v>
      </c>
      <c r="D5" s="11">
        <v>5566.65</v>
      </c>
      <c r="E5" s="11">
        <v>2678.49</v>
      </c>
      <c r="F5" s="11">
        <v>39190.18</v>
      </c>
      <c r="G5" s="4"/>
      <c r="H5" s="36"/>
      <c r="I5" s="36"/>
      <c r="J5" s="20"/>
      <c r="K5" s="16"/>
    </row>
    <row r="6" spans="2:10" ht="12.75">
      <c r="B6" s="2" t="s">
        <v>6</v>
      </c>
      <c r="C6" s="11">
        <f>апрель!F6</f>
        <v>0.62</v>
      </c>
      <c r="D6" s="11">
        <v>0</v>
      </c>
      <c r="E6" s="11">
        <v>0</v>
      </c>
      <c r="F6" s="11">
        <f>C6+D6-E6</f>
        <v>0.62</v>
      </c>
      <c r="G6" s="4"/>
      <c r="H6" s="4"/>
      <c r="I6" s="10"/>
      <c r="J6" s="8"/>
    </row>
    <row r="7" spans="2:10" ht="12.75">
      <c r="B7" s="2" t="s">
        <v>8</v>
      </c>
      <c r="C7" s="3">
        <f>SUM(C5:C6)</f>
        <v>49240.93</v>
      </c>
      <c r="D7" s="11">
        <f>SUM(D5:D6)</f>
        <v>5566.65</v>
      </c>
      <c r="E7" s="11">
        <f>SUM(E5:E6)</f>
        <v>2678.49</v>
      </c>
      <c r="F7" s="11">
        <f>SUM(F5:F6)</f>
        <v>39190.8</v>
      </c>
      <c r="G7" s="4"/>
      <c r="H7" s="4"/>
      <c r="I7" s="10"/>
      <c r="J7" s="8"/>
    </row>
    <row r="8" spans="2:12" ht="15">
      <c r="B8" s="21" t="s">
        <v>23</v>
      </c>
      <c r="C8" s="23">
        <f>апрель!B24</f>
        <v>7647.617999999999</v>
      </c>
      <c r="D8" s="10"/>
      <c r="E8" s="10"/>
      <c r="F8" s="10"/>
      <c r="G8" s="10"/>
      <c r="H8" s="10"/>
      <c r="I8" s="4"/>
      <c r="J8" s="4"/>
      <c r="K8" s="10"/>
      <c r="L8" s="8"/>
    </row>
    <row r="9" spans="3:12" ht="12.75">
      <c r="C9" s="4"/>
      <c r="D9" s="10"/>
      <c r="E9" s="10"/>
      <c r="F9" s="10"/>
      <c r="G9" s="10"/>
      <c r="H9" s="10"/>
      <c r="I9" s="4"/>
      <c r="J9" s="4"/>
      <c r="K9" s="10"/>
      <c r="L9" s="8"/>
    </row>
    <row r="10" spans="1:12" ht="12.75">
      <c r="A10" s="27" t="s">
        <v>29</v>
      </c>
      <c r="B10" s="29" t="s">
        <v>9</v>
      </c>
      <c r="C10" s="30"/>
      <c r="D10" s="33" t="s">
        <v>10</v>
      </c>
      <c r="E10" s="34"/>
      <c r="F10" s="34"/>
      <c r="G10" s="35"/>
      <c r="H10" s="33" t="s">
        <v>15</v>
      </c>
      <c r="I10" s="34"/>
      <c r="J10" s="34"/>
      <c r="K10" s="34"/>
      <c r="L10" s="35"/>
    </row>
    <row r="11" spans="1:12" ht="22.5" customHeight="1">
      <c r="A11" s="28"/>
      <c r="B11" s="31"/>
      <c r="C11" s="32"/>
      <c r="D11" s="11" t="s">
        <v>11</v>
      </c>
      <c r="E11" s="11" t="s">
        <v>12</v>
      </c>
      <c r="F11" s="11" t="s">
        <v>13</v>
      </c>
      <c r="G11" s="11" t="s">
        <v>14</v>
      </c>
      <c r="H11" s="11" t="s">
        <v>16</v>
      </c>
      <c r="I11" s="5" t="s">
        <v>17</v>
      </c>
      <c r="J11" s="5" t="s">
        <v>18</v>
      </c>
      <c r="K11" s="9" t="s">
        <v>19</v>
      </c>
      <c r="L11" s="9" t="s">
        <v>20</v>
      </c>
    </row>
    <row r="12" spans="1:12" ht="12.75">
      <c r="A12" s="2"/>
      <c r="B12" s="6"/>
      <c r="C12" s="3"/>
      <c r="D12" s="11"/>
      <c r="E12" s="11"/>
      <c r="F12" s="11"/>
      <c r="G12" s="11"/>
      <c r="H12" s="11"/>
      <c r="I12" s="3"/>
      <c r="J12" s="3"/>
      <c r="K12" s="11"/>
      <c r="L12" s="7"/>
    </row>
    <row r="13" spans="1:12" ht="12.75">
      <c r="A13" s="14"/>
      <c r="B13" s="18" t="s">
        <v>26</v>
      </c>
      <c r="C13" s="19"/>
      <c r="D13" s="19"/>
      <c r="F13" s="11"/>
      <c r="G13" s="3"/>
      <c r="H13" s="3"/>
      <c r="I13" s="3"/>
      <c r="J13" s="3"/>
      <c r="K13" s="11"/>
      <c r="L13" s="7"/>
    </row>
    <row r="14" spans="1:12" ht="12.75">
      <c r="A14" s="2"/>
      <c r="B14" s="2" t="s">
        <v>25</v>
      </c>
      <c r="C14" s="3"/>
      <c r="D14" s="11"/>
      <c r="E14" s="11"/>
      <c r="F14" s="15" t="s">
        <v>21</v>
      </c>
      <c r="G14" s="12">
        <f>433.2*6.44+169.6+340.56</f>
        <v>3299.968</v>
      </c>
      <c r="H14" s="3"/>
      <c r="I14" s="3"/>
      <c r="J14" s="3"/>
      <c r="K14" s="11"/>
      <c r="L14" s="7"/>
    </row>
    <row r="15" spans="1:12" ht="12.75">
      <c r="A15" s="2"/>
      <c r="B15" s="2"/>
      <c r="C15" s="3"/>
      <c r="D15" s="11"/>
      <c r="E15" s="11"/>
      <c r="F15" s="15"/>
      <c r="G15" s="12"/>
      <c r="H15" s="3"/>
      <c r="I15" s="3"/>
      <c r="J15" s="3"/>
      <c r="K15" s="11"/>
      <c r="L15" s="7"/>
    </row>
    <row r="16" spans="1:12" ht="12.75">
      <c r="A16" s="2"/>
      <c r="B16" s="2"/>
      <c r="C16" s="3"/>
      <c r="D16" s="11"/>
      <c r="E16" s="11"/>
      <c r="F16" s="15"/>
      <c r="G16" s="12"/>
      <c r="H16" s="3"/>
      <c r="I16" s="3"/>
      <c r="J16" s="3"/>
      <c r="K16" s="11"/>
      <c r="L16" s="7"/>
    </row>
    <row r="17" spans="1:12" ht="12.75">
      <c r="A17" s="2"/>
      <c r="B17" s="2"/>
      <c r="C17" s="12"/>
      <c r="D17" s="11"/>
      <c r="E17" s="11"/>
      <c r="F17" s="11"/>
      <c r="G17" s="11"/>
      <c r="H17" s="11"/>
      <c r="I17" s="3"/>
      <c r="J17" s="3"/>
      <c r="K17" s="11"/>
      <c r="L17" s="13"/>
    </row>
    <row r="18" spans="1:12" ht="12.75">
      <c r="A18" s="2"/>
      <c r="B18" s="2"/>
      <c r="C18" s="12"/>
      <c r="D18" s="11"/>
      <c r="E18" s="11"/>
      <c r="F18" s="11"/>
      <c r="G18" s="11"/>
      <c r="H18" s="11"/>
      <c r="I18" s="3"/>
      <c r="J18" s="3"/>
      <c r="K18" s="11"/>
      <c r="L18" s="7"/>
    </row>
    <row r="19" spans="1:12" ht="12.75">
      <c r="A19" s="2"/>
      <c r="B19" s="6"/>
      <c r="C19" s="3"/>
      <c r="D19" s="11"/>
      <c r="E19" s="11"/>
      <c r="F19" s="11"/>
      <c r="G19" s="11"/>
      <c r="H19" s="11"/>
      <c r="I19" s="3"/>
      <c r="J19" s="3"/>
      <c r="K19" s="11"/>
      <c r="L19" s="7"/>
    </row>
    <row r="21" spans="1:2" ht="15">
      <c r="A21" s="22" t="s">
        <v>22</v>
      </c>
      <c r="B21" s="22">
        <f>G14</f>
        <v>3299.968</v>
      </c>
    </row>
    <row r="22" spans="1:2" ht="15">
      <c r="A22" s="22" t="s">
        <v>23</v>
      </c>
      <c r="B22" s="23">
        <f>E7+C8-B21</f>
        <v>7026.1399999999985</v>
      </c>
    </row>
  </sheetData>
  <sheetProtection/>
  <mergeCells count="5">
    <mergeCell ref="A10:A11"/>
    <mergeCell ref="B10:C11"/>
    <mergeCell ref="D10:G10"/>
    <mergeCell ref="H10:L10"/>
    <mergeCell ref="H5:I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17.25390625" style="0" customWidth="1"/>
    <col min="2" max="2" width="11.75390625" style="0" customWidth="1"/>
    <col min="3" max="3" width="14.375" style="0" customWidth="1"/>
    <col min="4" max="4" width="11.375" style="8" customWidth="1"/>
    <col min="5" max="5" width="16.125" style="8" customWidth="1"/>
    <col min="6" max="6" width="17.125" style="8" customWidth="1"/>
    <col min="7" max="7" width="15.25390625" style="8" customWidth="1"/>
    <col min="8" max="8" width="15.375" style="8" customWidth="1"/>
    <col min="9" max="9" width="8.125" style="0" customWidth="1"/>
    <col min="10" max="10" width="10.25390625" style="0" customWidth="1"/>
    <col min="11" max="11" width="9.125" style="0" customWidth="1"/>
    <col min="12" max="12" width="13.625" style="0" customWidth="1"/>
  </cols>
  <sheetData>
    <row r="1" spans="1:12" ht="20.25" customHeight="1">
      <c r="A1" s="1"/>
      <c r="C1" s="4"/>
      <c r="D1" s="10"/>
      <c r="E1" s="10"/>
      <c r="F1" s="17" t="s">
        <v>34</v>
      </c>
      <c r="G1" s="10"/>
      <c r="H1" s="10"/>
      <c r="I1" s="4"/>
      <c r="J1" s="4"/>
      <c r="K1" s="10"/>
      <c r="L1" s="8"/>
    </row>
    <row r="2" spans="1:12" ht="20.25" customHeight="1">
      <c r="A2" s="1" t="s">
        <v>24</v>
      </c>
      <c r="C2" s="4"/>
      <c r="D2" s="10"/>
      <c r="E2" s="10"/>
      <c r="F2" s="10"/>
      <c r="G2" s="10"/>
      <c r="H2" s="10"/>
      <c r="I2" s="4"/>
      <c r="J2" s="4"/>
      <c r="K2" s="10"/>
      <c r="L2" s="8"/>
    </row>
    <row r="3" spans="3:10" ht="12.75">
      <c r="C3" s="3" t="s">
        <v>0</v>
      </c>
      <c r="D3" s="11" t="s">
        <v>1</v>
      </c>
      <c r="E3" s="11" t="s">
        <v>2</v>
      </c>
      <c r="F3" s="9" t="s">
        <v>3</v>
      </c>
      <c r="G3" s="4"/>
      <c r="H3" s="4"/>
      <c r="I3" s="10"/>
      <c r="J3" s="8"/>
    </row>
    <row r="4" spans="3:10" ht="12.75">
      <c r="C4" s="3" t="s">
        <v>4</v>
      </c>
      <c r="D4" s="11"/>
      <c r="E4" s="11"/>
      <c r="F4" s="9" t="s">
        <v>4</v>
      </c>
      <c r="G4" s="4"/>
      <c r="H4" s="4" t="s">
        <v>27</v>
      </c>
      <c r="I4" s="10">
        <f>май!I4</f>
        <v>7647.599999999999</v>
      </c>
      <c r="J4" s="8"/>
    </row>
    <row r="5" spans="1:11" ht="12.75">
      <c r="A5" s="2" t="s">
        <v>5</v>
      </c>
      <c r="B5" s="2" t="s">
        <v>7</v>
      </c>
      <c r="C5" s="11">
        <f>май!F5</f>
        <v>39190.18</v>
      </c>
      <c r="D5" s="11">
        <v>5566.65</v>
      </c>
      <c r="E5" s="11">
        <v>2674.93</v>
      </c>
      <c r="F5" s="11">
        <f>C5+D5-E5</f>
        <v>42081.9</v>
      </c>
      <c r="G5" s="4"/>
      <c r="H5" s="36"/>
      <c r="I5" s="36"/>
      <c r="J5" s="20"/>
      <c r="K5" s="16"/>
    </row>
    <row r="6" spans="2:10" ht="12.75">
      <c r="B6" s="2" t="s">
        <v>6</v>
      </c>
      <c r="C6" s="11">
        <f>май!F6</f>
        <v>0.62</v>
      </c>
      <c r="D6" s="11">
        <v>0</v>
      </c>
      <c r="E6" s="11">
        <v>0</v>
      </c>
      <c r="F6" s="11">
        <f>C6+D6-E6</f>
        <v>0.62</v>
      </c>
      <c r="G6" s="4"/>
      <c r="H6" s="4"/>
      <c r="I6" s="10"/>
      <c r="J6" s="8"/>
    </row>
    <row r="7" spans="2:10" ht="12.75">
      <c r="B7" s="2" t="s">
        <v>8</v>
      </c>
      <c r="C7" s="3">
        <f>SUM(C5:C6)</f>
        <v>39190.8</v>
      </c>
      <c r="D7" s="11">
        <f>SUM(D5:D6)</f>
        <v>5566.65</v>
      </c>
      <c r="E7" s="11">
        <f>SUM(E5:E6)</f>
        <v>2674.93</v>
      </c>
      <c r="F7" s="11">
        <f>SUM(F5:F6)</f>
        <v>42082.520000000004</v>
      </c>
      <c r="G7" s="4"/>
      <c r="H7" s="4"/>
      <c r="I7" s="10"/>
      <c r="J7" s="8"/>
    </row>
    <row r="8" spans="2:12" ht="15">
      <c r="B8" s="21" t="s">
        <v>23</v>
      </c>
      <c r="C8" s="23">
        <f>май!B22</f>
        <v>7026.1399999999985</v>
      </c>
      <c r="D8" s="10"/>
      <c r="E8" s="10"/>
      <c r="F8" s="10"/>
      <c r="G8" s="10"/>
      <c r="H8" s="10"/>
      <c r="I8" s="4"/>
      <c r="J8" s="4"/>
      <c r="K8" s="10"/>
      <c r="L8" s="8"/>
    </row>
    <row r="9" spans="1:12" ht="15">
      <c r="A9" s="37" t="s">
        <v>47</v>
      </c>
      <c r="B9" s="37"/>
      <c r="C9" s="23">
        <v>516.8</v>
      </c>
      <c r="D9" s="10"/>
      <c r="E9" s="10"/>
      <c r="F9" s="10"/>
      <c r="G9" s="10"/>
      <c r="H9" s="10"/>
      <c r="I9" s="4"/>
      <c r="J9" s="4"/>
      <c r="K9" s="10"/>
      <c r="L9" s="8"/>
    </row>
    <row r="10" spans="3:12" ht="12.75">
      <c r="C10" s="4"/>
      <c r="D10" s="10"/>
      <c r="E10" s="10"/>
      <c r="F10" s="10"/>
      <c r="G10" s="10"/>
      <c r="H10" s="10"/>
      <c r="I10" s="4"/>
      <c r="J10" s="4"/>
      <c r="K10" s="10"/>
      <c r="L10" s="8"/>
    </row>
    <row r="11" spans="1:12" ht="12.75">
      <c r="A11" s="27" t="s">
        <v>29</v>
      </c>
      <c r="B11" s="29" t="s">
        <v>9</v>
      </c>
      <c r="C11" s="30"/>
      <c r="D11" s="33" t="s">
        <v>10</v>
      </c>
      <c r="E11" s="34"/>
      <c r="F11" s="34"/>
      <c r="G11" s="35"/>
      <c r="H11" s="33" t="s">
        <v>15</v>
      </c>
      <c r="I11" s="34"/>
      <c r="J11" s="34"/>
      <c r="K11" s="34"/>
      <c r="L11" s="35"/>
    </row>
    <row r="12" spans="1:12" ht="22.5" customHeight="1">
      <c r="A12" s="28"/>
      <c r="B12" s="31"/>
      <c r="C12" s="32"/>
      <c r="D12" s="11" t="s">
        <v>11</v>
      </c>
      <c r="E12" s="11" t="s">
        <v>12</v>
      </c>
      <c r="F12" s="11" t="s">
        <v>13</v>
      </c>
      <c r="G12" s="11" t="s">
        <v>14</v>
      </c>
      <c r="H12" s="11" t="s">
        <v>16</v>
      </c>
      <c r="I12" s="5" t="s">
        <v>17</v>
      </c>
      <c r="J12" s="5" t="s">
        <v>18</v>
      </c>
      <c r="K12" s="9" t="s">
        <v>19</v>
      </c>
      <c r="L12" s="9" t="s">
        <v>20</v>
      </c>
    </row>
    <row r="13" spans="1:12" ht="12.75">
      <c r="A13" s="2"/>
      <c r="B13" s="6"/>
      <c r="C13" s="3"/>
      <c r="D13" s="11"/>
      <c r="E13" s="11"/>
      <c r="F13" s="11"/>
      <c r="G13" s="11"/>
      <c r="H13" s="11"/>
      <c r="I13" s="3"/>
      <c r="J13" s="3"/>
      <c r="K13" s="11"/>
      <c r="L13" s="7"/>
    </row>
    <row r="14" spans="1:12" ht="12.75">
      <c r="A14" s="14"/>
      <c r="B14" s="18" t="s">
        <v>26</v>
      </c>
      <c r="C14" s="19"/>
      <c r="D14" s="19"/>
      <c r="F14" s="11"/>
      <c r="G14" s="3"/>
      <c r="H14" s="3"/>
      <c r="I14" s="3"/>
      <c r="J14" s="3"/>
      <c r="K14" s="11"/>
      <c r="L14" s="7"/>
    </row>
    <row r="15" spans="1:12" ht="12.75">
      <c r="A15" s="2"/>
      <c r="B15" s="2" t="s">
        <v>25</v>
      </c>
      <c r="C15" s="3"/>
      <c r="D15" s="11"/>
      <c r="E15" s="11"/>
      <c r="F15" s="15" t="s">
        <v>21</v>
      </c>
      <c r="G15" s="12">
        <f>433.2*6.44+169.6+340.56</f>
        <v>3299.968</v>
      </c>
      <c r="H15" s="3"/>
      <c r="I15" s="3"/>
      <c r="J15" s="3"/>
      <c r="K15" s="11"/>
      <c r="L15" s="7"/>
    </row>
    <row r="16" spans="1:12" ht="12.75">
      <c r="A16" s="2"/>
      <c r="B16" s="2"/>
      <c r="C16" s="3"/>
      <c r="D16" s="11"/>
      <c r="E16" s="11"/>
      <c r="F16" s="15"/>
      <c r="G16" s="12"/>
      <c r="H16" s="3"/>
      <c r="I16" s="3"/>
      <c r="J16" s="3"/>
      <c r="K16" s="11"/>
      <c r="L16" s="7"/>
    </row>
    <row r="17" spans="1:12" ht="12.75">
      <c r="A17" s="2"/>
      <c r="B17" s="2"/>
      <c r="C17" s="3"/>
      <c r="D17" s="11"/>
      <c r="E17" s="11"/>
      <c r="F17" s="15"/>
      <c r="G17" s="12"/>
      <c r="H17" s="3"/>
      <c r="I17" s="3"/>
      <c r="J17" s="3"/>
      <c r="K17" s="11"/>
      <c r="L17" s="7"/>
    </row>
    <row r="18" spans="1:12" ht="12.75">
      <c r="A18" s="2"/>
      <c r="B18" s="2"/>
      <c r="C18" s="12"/>
      <c r="D18" s="11"/>
      <c r="E18" s="11"/>
      <c r="F18" s="11"/>
      <c r="G18" s="11"/>
      <c r="H18" s="11"/>
      <c r="I18" s="3"/>
      <c r="J18" s="3"/>
      <c r="K18" s="11"/>
      <c r="L18" s="13"/>
    </row>
    <row r="19" spans="1:12" ht="12.75">
      <c r="A19" s="2"/>
      <c r="B19" s="2"/>
      <c r="C19" s="12"/>
      <c r="D19" s="11"/>
      <c r="E19" s="11"/>
      <c r="F19" s="11"/>
      <c r="G19" s="11"/>
      <c r="H19" s="11"/>
      <c r="I19" s="3"/>
      <c r="J19" s="3"/>
      <c r="K19" s="11"/>
      <c r="L19" s="7"/>
    </row>
    <row r="20" spans="1:12" ht="12.75">
      <c r="A20" s="2"/>
      <c r="B20" s="6"/>
      <c r="C20" s="3"/>
      <c r="D20" s="11"/>
      <c r="E20" s="11"/>
      <c r="F20" s="11"/>
      <c r="G20" s="11"/>
      <c r="H20" s="11"/>
      <c r="I20" s="3"/>
      <c r="J20" s="3"/>
      <c r="K20" s="11"/>
      <c r="L20" s="7"/>
    </row>
    <row r="22" spans="1:2" ht="15">
      <c r="A22" s="22" t="s">
        <v>22</v>
      </c>
      <c r="B22" s="22">
        <f>G15</f>
        <v>3299.968</v>
      </c>
    </row>
    <row r="23" spans="1:2" ht="15">
      <c r="A23" s="22" t="s">
        <v>23</v>
      </c>
      <c r="B23" s="23">
        <f>E7+C8+C9-B22</f>
        <v>6917.901999999997</v>
      </c>
    </row>
  </sheetData>
  <sheetProtection/>
  <mergeCells count="6">
    <mergeCell ref="A11:A12"/>
    <mergeCell ref="B11:C12"/>
    <mergeCell ref="D11:G11"/>
    <mergeCell ref="H11:L11"/>
    <mergeCell ref="H5:I5"/>
    <mergeCell ref="A9:B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17.25390625" style="0" customWidth="1"/>
    <col min="2" max="2" width="11.75390625" style="0" customWidth="1"/>
    <col min="3" max="3" width="14.375" style="0" customWidth="1"/>
    <col min="4" max="4" width="11.375" style="8" customWidth="1"/>
    <col min="5" max="5" width="16.125" style="8" customWidth="1"/>
    <col min="6" max="6" width="17.125" style="8" customWidth="1"/>
    <col min="7" max="7" width="15.25390625" style="8" customWidth="1"/>
    <col min="8" max="8" width="15.375" style="8" customWidth="1"/>
    <col min="9" max="9" width="8.125" style="0" customWidth="1"/>
    <col min="10" max="10" width="10.25390625" style="0" customWidth="1"/>
    <col min="11" max="11" width="9.125" style="0" customWidth="1"/>
    <col min="12" max="12" width="13.625" style="0" customWidth="1"/>
  </cols>
  <sheetData>
    <row r="1" spans="1:12" ht="20.25" customHeight="1">
      <c r="A1" s="1"/>
      <c r="C1" s="4"/>
      <c r="D1" s="10"/>
      <c r="E1" s="10"/>
      <c r="F1" s="17" t="s">
        <v>35</v>
      </c>
      <c r="G1" s="10"/>
      <c r="H1" s="10"/>
      <c r="I1" s="4"/>
      <c r="J1" s="4"/>
      <c r="K1" s="10"/>
      <c r="L1" s="8"/>
    </row>
    <row r="2" spans="1:12" ht="20.25" customHeight="1">
      <c r="A2" s="1" t="s">
        <v>24</v>
      </c>
      <c r="C2" s="4"/>
      <c r="D2" s="10"/>
      <c r="E2" s="10"/>
      <c r="F2" s="10"/>
      <c r="G2" s="10"/>
      <c r="H2" s="10"/>
      <c r="I2" s="4"/>
      <c r="J2" s="4"/>
      <c r="K2" s="10"/>
      <c r="L2" s="8"/>
    </row>
    <row r="3" spans="3:10" ht="12.75">
      <c r="C3" s="3" t="s">
        <v>0</v>
      </c>
      <c r="D3" s="11" t="s">
        <v>1</v>
      </c>
      <c r="E3" s="11" t="s">
        <v>2</v>
      </c>
      <c r="F3" s="9" t="s">
        <v>3</v>
      </c>
      <c r="G3" s="4"/>
      <c r="H3" s="4"/>
      <c r="I3" s="10"/>
      <c r="J3" s="8"/>
    </row>
    <row r="4" spans="3:10" ht="12.75">
      <c r="C4" s="3" t="s">
        <v>4</v>
      </c>
      <c r="D4" s="11"/>
      <c r="E4" s="11"/>
      <c r="F4" s="9" t="s">
        <v>4</v>
      </c>
      <c r="G4" s="4"/>
      <c r="H4" s="4" t="s">
        <v>27</v>
      </c>
      <c r="I4" s="10">
        <f>июнь!I4</f>
        <v>7647.599999999999</v>
      </c>
      <c r="J4" s="8"/>
    </row>
    <row r="5" spans="1:11" ht="12.75">
      <c r="A5" s="2" t="s">
        <v>5</v>
      </c>
      <c r="B5" s="2" t="s">
        <v>7</v>
      </c>
      <c r="C5" s="11">
        <f>июнь!F5</f>
        <v>42081.9</v>
      </c>
      <c r="D5" s="11">
        <v>5566.65</v>
      </c>
      <c r="E5" s="11">
        <v>3443.65</v>
      </c>
      <c r="F5" s="11">
        <f>C5+D5-E5</f>
        <v>44204.9</v>
      </c>
      <c r="G5" s="4"/>
      <c r="H5" s="36"/>
      <c r="I5" s="36"/>
      <c r="J5" s="20"/>
      <c r="K5" s="16"/>
    </row>
    <row r="6" spans="2:10" ht="12.75">
      <c r="B6" s="2" t="s">
        <v>6</v>
      </c>
      <c r="C6" s="11">
        <f>июнь!F6</f>
        <v>0.62</v>
      </c>
      <c r="D6" s="11">
        <v>0</v>
      </c>
      <c r="E6" s="11">
        <v>0</v>
      </c>
      <c r="F6" s="11">
        <f>C6+D6-E6</f>
        <v>0.62</v>
      </c>
      <c r="G6" s="4"/>
      <c r="H6" s="4"/>
      <c r="I6" s="10"/>
      <c r="J6" s="8"/>
    </row>
    <row r="7" spans="2:10" ht="12.75">
      <c r="B7" s="2" t="s">
        <v>8</v>
      </c>
      <c r="C7" s="3">
        <f>SUM(C5:C6)</f>
        <v>42082.520000000004</v>
      </c>
      <c r="D7" s="11">
        <f>SUM(D5:D6)</f>
        <v>5566.65</v>
      </c>
      <c r="E7" s="11">
        <f>SUM(E5:E6)</f>
        <v>3443.65</v>
      </c>
      <c r="F7" s="11">
        <f>SUM(F5:F6)</f>
        <v>44205.520000000004</v>
      </c>
      <c r="G7" s="4"/>
      <c r="H7" s="4"/>
      <c r="I7" s="10"/>
      <c r="J7" s="8"/>
    </row>
    <row r="8" spans="2:12" ht="15">
      <c r="B8" s="21" t="s">
        <v>23</v>
      </c>
      <c r="C8" s="23">
        <f>июнь!B23</f>
        <v>6917.901999999997</v>
      </c>
      <c r="D8" s="10"/>
      <c r="E8" s="10"/>
      <c r="F8" s="10"/>
      <c r="G8" s="10"/>
      <c r="H8" s="10"/>
      <c r="I8" s="4"/>
      <c r="J8" s="4"/>
      <c r="K8" s="10"/>
      <c r="L8" s="8"/>
    </row>
    <row r="9" spans="1:12" ht="15">
      <c r="A9" s="37" t="s">
        <v>47</v>
      </c>
      <c r="B9" s="37"/>
      <c r="C9" s="23">
        <v>516.8</v>
      </c>
      <c r="D9" s="10"/>
      <c r="E9" s="10"/>
      <c r="F9" s="10"/>
      <c r="G9" s="10"/>
      <c r="H9" s="10"/>
      <c r="I9" s="4"/>
      <c r="J9" s="4"/>
      <c r="K9" s="10"/>
      <c r="L9" s="8"/>
    </row>
    <row r="10" spans="3:12" ht="12.75">
      <c r="C10" s="4"/>
      <c r="D10" s="10"/>
      <c r="E10" s="10"/>
      <c r="F10" s="10"/>
      <c r="G10" s="10"/>
      <c r="H10" s="10"/>
      <c r="I10" s="4"/>
      <c r="J10" s="4"/>
      <c r="K10" s="10"/>
      <c r="L10" s="8"/>
    </row>
    <row r="11" spans="1:12" ht="12.75">
      <c r="A11" s="27" t="s">
        <v>29</v>
      </c>
      <c r="B11" s="29" t="s">
        <v>9</v>
      </c>
      <c r="C11" s="30"/>
      <c r="D11" s="33" t="s">
        <v>10</v>
      </c>
      <c r="E11" s="34"/>
      <c r="F11" s="34"/>
      <c r="G11" s="35"/>
      <c r="H11" s="33" t="s">
        <v>15</v>
      </c>
      <c r="I11" s="34"/>
      <c r="J11" s="34"/>
      <c r="K11" s="34"/>
      <c r="L11" s="35"/>
    </row>
    <row r="12" spans="1:12" ht="22.5" customHeight="1">
      <c r="A12" s="28"/>
      <c r="B12" s="31"/>
      <c r="C12" s="32"/>
      <c r="D12" s="11" t="s">
        <v>11</v>
      </c>
      <c r="E12" s="11" t="s">
        <v>12</v>
      </c>
      <c r="F12" s="11" t="s">
        <v>13</v>
      </c>
      <c r="G12" s="11" t="s">
        <v>14</v>
      </c>
      <c r="H12" s="11" t="s">
        <v>16</v>
      </c>
      <c r="I12" s="5" t="s">
        <v>17</v>
      </c>
      <c r="J12" s="5" t="s">
        <v>18</v>
      </c>
      <c r="K12" s="9" t="s">
        <v>19</v>
      </c>
      <c r="L12" s="9" t="s">
        <v>20</v>
      </c>
    </row>
    <row r="13" spans="1:12" ht="12.75">
      <c r="A13" s="2"/>
      <c r="B13" s="6"/>
      <c r="C13" s="3"/>
      <c r="D13" s="11"/>
      <c r="E13" s="11"/>
      <c r="F13" s="11"/>
      <c r="G13" s="11"/>
      <c r="H13" s="11"/>
      <c r="I13" s="3"/>
      <c r="J13" s="3"/>
      <c r="K13" s="11"/>
      <c r="L13" s="7"/>
    </row>
    <row r="14" spans="1:12" ht="12.75">
      <c r="A14" s="14"/>
      <c r="B14" s="18" t="s">
        <v>26</v>
      </c>
      <c r="C14" s="19"/>
      <c r="D14" s="19"/>
      <c r="F14" s="11"/>
      <c r="G14" s="3"/>
      <c r="H14" s="3"/>
      <c r="I14" s="3"/>
      <c r="J14" s="3"/>
      <c r="K14" s="11"/>
      <c r="L14" s="7"/>
    </row>
    <row r="15" spans="1:12" ht="12.75">
      <c r="A15" s="2"/>
      <c r="B15" s="2" t="s">
        <v>25</v>
      </c>
      <c r="C15" s="3"/>
      <c r="D15" s="11"/>
      <c r="E15" s="11"/>
      <c r="F15" s="15" t="s">
        <v>21</v>
      </c>
      <c r="G15" s="12">
        <f>433.2*6.44+169.6+340.56</f>
        <v>3299.968</v>
      </c>
      <c r="H15" s="3"/>
      <c r="I15" s="3"/>
      <c r="J15" s="3"/>
      <c r="K15" s="11"/>
      <c r="L15" s="7"/>
    </row>
    <row r="16" spans="1:12" ht="12.75">
      <c r="A16" s="2"/>
      <c r="B16" s="2"/>
      <c r="C16" s="3"/>
      <c r="D16" s="11"/>
      <c r="E16" s="11"/>
      <c r="F16" s="15"/>
      <c r="G16" s="12"/>
      <c r="H16" s="3"/>
      <c r="I16" s="3"/>
      <c r="J16" s="3"/>
      <c r="K16" s="11"/>
      <c r="L16" s="7"/>
    </row>
    <row r="17" spans="1:12" ht="12.75">
      <c r="A17" s="2"/>
      <c r="B17" s="2"/>
      <c r="C17" s="3"/>
      <c r="D17" s="11"/>
      <c r="E17" s="11"/>
      <c r="F17" s="15"/>
      <c r="G17" s="12"/>
      <c r="H17" s="3"/>
      <c r="I17" s="3"/>
      <c r="J17" s="3"/>
      <c r="K17" s="11"/>
      <c r="L17" s="7"/>
    </row>
    <row r="18" spans="1:12" ht="12.75">
      <c r="A18" s="2"/>
      <c r="B18" s="2"/>
      <c r="C18" s="12"/>
      <c r="D18" s="11"/>
      <c r="E18" s="11"/>
      <c r="F18" s="11"/>
      <c r="G18" s="11"/>
      <c r="H18" s="11"/>
      <c r="I18" s="3"/>
      <c r="J18" s="3"/>
      <c r="K18" s="11"/>
      <c r="L18" s="13"/>
    </row>
    <row r="19" spans="1:12" ht="12.75">
      <c r="A19" s="2"/>
      <c r="B19" s="2"/>
      <c r="C19" s="12"/>
      <c r="D19" s="11"/>
      <c r="E19" s="11"/>
      <c r="F19" s="11"/>
      <c r="G19" s="11"/>
      <c r="H19" s="11"/>
      <c r="I19" s="3"/>
      <c r="J19" s="3"/>
      <c r="K19" s="11"/>
      <c r="L19" s="7"/>
    </row>
    <row r="20" spans="1:12" ht="12.75">
      <c r="A20" s="2"/>
      <c r="B20" s="6"/>
      <c r="C20" s="3"/>
      <c r="D20" s="11"/>
      <c r="E20" s="11"/>
      <c r="F20" s="11"/>
      <c r="G20" s="11"/>
      <c r="H20" s="11"/>
      <c r="I20" s="3"/>
      <c r="J20" s="3"/>
      <c r="K20" s="11"/>
      <c r="L20" s="7"/>
    </row>
    <row r="22" spans="1:2" ht="15">
      <c r="A22" s="22" t="s">
        <v>22</v>
      </c>
      <c r="B22" s="22">
        <f>G15</f>
        <v>3299.968</v>
      </c>
    </row>
    <row r="23" spans="1:2" ht="15">
      <c r="A23" s="22" t="s">
        <v>23</v>
      </c>
      <c r="B23" s="23">
        <f>E7+C8+C9-B22</f>
        <v>7578.383999999997</v>
      </c>
    </row>
  </sheetData>
  <sheetProtection/>
  <mergeCells count="6">
    <mergeCell ref="H5:I5"/>
    <mergeCell ref="A11:A12"/>
    <mergeCell ref="B11:C12"/>
    <mergeCell ref="D11:G11"/>
    <mergeCell ref="H11:L11"/>
    <mergeCell ref="A9:B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17.25390625" style="0" customWidth="1"/>
    <col min="2" max="2" width="11.75390625" style="0" customWidth="1"/>
    <col min="3" max="3" width="14.375" style="0" customWidth="1"/>
    <col min="4" max="4" width="11.375" style="8" customWidth="1"/>
    <col min="5" max="5" width="16.125" style="8" customWidth="1"/>
    <col min="6" max="6" width="17.125" style="8" customWidth="1"/>
    <col min="7" max="7" width="15.25390625" style="8" customWidth="1"/>
    <col min="8" max="8" width="15.375" style="8" customWidth="1"/>
    <col min="9" max="9" width="8.125" style="0" customWidth="1"/>
    <col min="10" max="10" width="10.25390625" style="0" customWidth="1"/>
    <col min="11" max="11" width="9.125" style="0" customWidth="1"/>
    <col min="12" max="12" width="13.625" style="0" customWidth="1"/>
  </cols>
  <sheetData>
    <row r="1" spans="1:12" ht="20.25" customHeight="1">
      <c r="A1" s="1"/>
      <c r="C1" s="4"/>
      <c r="D1" s="10"/>
      <c r="E1" s="10"/>
      <c r="F1" s="17" t="s">
        <v>36</v>
      </c>
      <c r="G1" s="10"/>
      <c r="H1" s="10"/>
      <c r="I1" s="4"/>
      <c r="J1" s="4"/>
      <c r="K1" s="10"/>
      <c r="L1" s="8"/>
    </row>
    <row r="2" spans="1:12" ht="20.25" customHeight="1">
      <c r="A2" s="1" t="s">
        <v>24</v>
      </c>
      <c r="C2" s="4"/>
      <c r="D2" s="10"/>
      <c r="E2" s="10"/>
      <c r="F2" s="10"/>
      <c r="G2" s="10"/>
      <c r="H2" s="10"/>
      <c r="I2" s="4"/>
      <c r="J2" s="4"/>
      <c r="K2" s="10"/>
      <c r="L2" s="8"/>
    </row>
    <row r="3" spans="3:10" ht="12.75">
      <c r="C3" s="3" t="s">
        <v>0</v>
      </c>
      <c r="D3" s="11" t="s">
        <v>1</v>
      </c>
      <c r="E3" s="11" t="s">
        <v>2</v>
      </c>
      <c r="F3" s="9" t="s">
        <v>3</v>
      </c>
      <c r="G3" s="4"/>
      <c r="H3" s="4"/>
      <c r="I3" s="10"/>
      <c r="J3" s="8"/>
    </row>
    <row r="4" spans="3:10" ht="12.75">
      <c r="C4" s="3" t="s">
        <v>4</v>
      </c>
      <c r="D4" s="11"/>
      <c r="E4" s="11"/>
      <c r="F4" s="9" t="s">
        <v>4</v>
      </c>
      <c r="G4" s="4"/>
      <c r="H4" s="4" t="s">
        <v>27</v>
      </c>
      <c r="I4" s="10">
        <f>июль!I4+0</f>
        <v>7647.599999999999</v>
      </c>
      <c r="J4" s="8"/>
    </row>
    <row r="5" spans="1:11" ht="12.75">
      <c r="A5" s="2" t="s">
        <v>5</v>
      </c>
      <c r="B5" s="2" t="s">
        <v>7</v>
      </c>
      <c r="C5" s="11">
        <f>июль!F5</f>
        <v>44204.9</v>
      </c>
      <c r="D5" s="11">
        <v>5566.64</v>
      </c>
      <c r="E5" s="11">
        <v>1858.3</v>
      </c>
      <c r="F5" s="11">
        <f>C5+D5-E5</f>
        <v>47913.24</v>
      </c>
      <c r="G5" s="4"/>
      <c r="H5" s="36"/>
      <c r="I5" s="36"/>
      <c r="J5" s="20"/>
      <c r="K5" s="16"/>
    </row>
    <row r="6" spans="2:10" ht="12.75">
      <c r="B6" s="2" t="s">
        <v>6</v>
      </c>
      <c r="C6" s="11">
        <f>июль!F6</f>
        <v>0.62</v>
      </c>
      <c r="D6" s="11">
        <v>0</v>
      </c>
      <c r="E6" s="11">
        <v>0</v>
      </c>
      <c r="F6" s="11">
        <f>C6+D6-E6</f>
        <v>0.62</v>
      </c>
      <c r="G6" s="4"/>
      <c r="H6" s="4"/>
      <c r="I6" s="10"/>
      <c r="J6" s="8"/>
    </row>
    <row r="7" spans="2:10" ht="12.75">
      <c r="B7" s="2" t="s">
        <v>8</v>
      </c>
      <c r="C7" s="3">
        <f>SUM(C5:C6)</f>
        <v>44205.520000000004</v>
      </c>
      <c r="D7" s="11">
        <f>SUM(D5:D6)</f>
        <v>5566.64</v>
      </c>
      <c r="E7" s="11">
        <f>SUM(E5:E6)</f>
        <v>1858.3</v>
      </c>
      <c r="F7" s="11">
        <f>SUM(F5:F6)</f>
        <v>47913.86</v>
      </c>
      <c r="G7" s="4"/>
      <c r="H7" s="4"/>
      <c r="I7" s="10"/>
      <c r="J7" s="8"/>
    </row>
    <row r="8" spans="2:12" ht="15">
      <c r="B8" s="21" t="s">
        <v>23</v>
      </c>
      <c r="C8" s="23">
        <f>июль!B23</f>
        <v>7578.383999999997</v>
      </c>
      <c r="D8" s="10"/>
      <c r="E8" s="10"/>
      <c r="F8" s="10"/>
      <c r="G8" s="10"/>
      <c r="H8" s="10"/>
      <c r="I8" s="4"/>
      <c r="J8" s="4"/>
      <c r="K8" s="10"/>
      <c r="L8" s="8"/>
    </row>
    <row r="9" spans="3:12" ht="12.75">
      <c r="C9" s="4"/>
      <c r="D9" s="10"/>
      <c r="E9" s="10"/>
      <c r="F9" s="10"/>
      <c r="G9" s="10"/>
      <c r="H9" s="10"/>
      <c r="I9" s="4"/>
      <c r="J9" s="4"/>
      <c r="K9" s="10"/>
      <c r="L9" s="8"/>
    </row>
    <row r="10" spans="1:12" ht="12.75">
      <c r="A10" s="27" t="s">
        <v>29</v>
      </c>
      <c r="B10" s="29" t="s">
        <v>9</v>
      </c>
      <c r="C10" s="30"/>
      <c r="D10" s="33" t="s">
        <v>10</v>
      </c>
      <c r="E10" s="34"/>
      <c r="F10" s="34"/>
      <c r="G10" s="35"/>
      <c r="H10" s="33" t="s">
        <v>15</v>
      </c>
      <c r="I10" s="34"/>
      <c r="J10" s="34"/>
      <c r="K10" s="34"/>
      <c r="L10" s="35"/>
    </row>
    <row r="11" spans="1:12" ht="22.5" customHeight="1">
      <c r="A11" s="28"/>
      <c r="B11" s="31"/>
      <c r="C11" s="32"/>
      <c r="D11" s="11" t="s">
        <v>11</v>
      </c>
      <c r="E11" s="11" t="s">
        <v>12</v>
      </c>
      <c r="F11" s="11" t="s">
        <v>13</v>
      </c>
      <c r="G11" s="11" t="s">
        <v>14</v>
      </c>
      <c r="H11" s="11" t="s">
        <v>16</v>
      </c>
      <c r="I11" s="5" t="s">
        <v>17</v>
      </c>
      <c r="J11" s="5" t="s">
        <v>18</v>
      </c>
      <c r="K11" s="9" t="s">
        <v>19</v>
      </c>
      <c r="L11" s="9" t="s">
        <v>20</v>
      </c>
    </row>
    <row r="12" spans="1:12" ht="12.75">
      <c r="A12" s="2"/>
      <c r="B12" s="6"/>
      <c r="C12" s="3"/>
      <c r="D12" s="11"/>
      <c r="E12" s="11"/>
      <c r="F12" s="11"/>
      <c r="G12" s="11"/>
      <c r="H12" s="11"/>
      <c r="I12" s="3"/>
      <c r="J12" s="3"/>
      <c r="K12" s="11"/>
      <c r="L12" s="7"/>
    </row>
    <row r="13" spans="1:12" ht="12.75">
      <c r="A13" s="14"/>
      <c r="B13" s="18" t="s">
        <v>26</v>
      </c>
      <c r="C13" s="19"/>
      <c r="D13" s="19"/>
      <c r="F13" s="11"/>
      <c r="G13" s="3"/>
      <c r="H13" s="3"/>
      <c r="I13" s="3"/>
      <c r="J13" s="3"/>
      <c r="K13" s="11"/>
      <c r="L13" s="7"/>
    </row>
    <row r="14" spans="1:12" ht="12.75">
      <c r="A14" s="2"/>
      <c r="B14" s="2" t="s">
        <v>25</v>
      </c>
      <c r="C14" s="3"/>
      <c r="D14" s="11"/>
      <c r="E14" s="11"/>
      <c r="F14" s="15" t="s">
        <v>21</v>
      </c>
      <c r="G14" s="12">
        <f>433.2*6.44+169.6+340.56</f>
        <v>3299.968</v>
      </c>
      <c r="H14" s="3"/>
      <c r="I14" s="3"/>
      <c r="J14" s="3"/>
      <c r="K14" s="11"/>
      <c r="L14" s="7"/>
    </row>
    <row r="15" spans="1:12" ht="12.75">
      <c r="A15" s="2"/>
      <c r="B15" s="2"/>
      <c r="C15" s="3"/>
      <c r="D15" s="11"/>
      <c r="E15" s="11"/>
      <c r="F15" s="15"/>
      <c r="G15" s="12"/>
      <c r="H15" s="3"/>
      <c r="I15" s="3"/>
      <c r="J15" s="3"/>
      <c r="K15" s="11"/>
      <c r="L15" s="7"/>
    </row>
    <row r="16" spans="1:12" ht="12.75">
      <c r="A16" s="2"/>
      <c r="B16" s="2"/>
      <c r="C16" s="3"/>
      <c r="D16" s="11"/>
      <c r="E16" s="11"/>
      <c r="F16" s="15"/>
      <c r="G16" s="12"/>
      <c r="H16" s="3"/>
      <c r="I16" s="3"/>
      <c r="J16" s="3"/>
      <c r="K16" s="11"/>
      <c r="L16" s="7"/>
    </row>
    <row r="17" spans="1:12" ht="12.75">
      <c r="A17" s="2"/>
      <c r="B17" s="2"/>
      <c r="C17" s="12"/>
      <c r="D17" s="11"/>
      <c r="E17" s="11"/>
      <c r="F17" s="11"/>
      <c r="G17" s="11"/>
      <c r="H17" s="11"/>
      <c r="I17" s="3"/>
      <c r="J17" s="3"/>
      <c r="K17" s="11"/>
      <c r="L17" s="13"/>
    </row>
    <row r="18" spans="1:12" ht="12.75">
      <c r="A18" s="2"/>
      <c r="B18" s="2"/>
      <c r="C18" s="12"/>
      <c r="D18" s="11"/>
      <c r="E18" s="11"/>
      <c r="F18" s="11"/>
      <c r="G18" s="11"/>
      <c r="H18" s="11"/>
      <c r="I18" s="3"/>
      <c r="J18" s="3"/>
      <c r="K18" s="11"/>
      <c r="L18" s="7"/>
    </row>
    <row r="19" spans="1:12" ht="12.75">
      <c r="A19" s="2"/>
      <c r="B19" s="6"/>
      <c r="C19" s="3"/>
      <c r="D19" s="11"/>
      <c r="E19" s="11"/>
      <c r="F19" s="11"/>
      <c r="G19" s="11"/>
      <c r="H19" s="11"/>
      <c r="I19" s="3"/>
      <c r="J19" s="3"/>
      <c r="K19" s="11"/>
      <c r="L19" s="7"/>
    </row>
    <row r="21" spans="1:2" ht="15">
      <c r="A21" s="22" t="s">
        <v>22</v>
      </c>
      <c r="B21" s="22">
        <f>G14</f>
        <v>3299.968</v>
      </c>
    </row>
    <row r="22" spans="1:2" ht="15">
      <c r="A22" s="22" t="s">
        <v>23</v>
      </c>
      <c r="B22" s="23">
        <f>E7+C8-B21</f>
        <v>6136.715999999998</v>
      </c>
    </row>
  </sheetData>
  <sheetProtection/>
  <mergeCells count="5">
    <mergeCell ref="H5:I5"/>
    <mergeCell ref="A10:A11"/>
    <mergeCell ref="B10:C11"/>
    <mergeCell ref="D10:G10"/>
    <mergeCell ref="H10:L10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17.25390625" style="0" customWidth="1"/>
    <col min="2" max="2" width="11.75390625" style="0" customWidth="1"/>
    <col min="3" max="3" width="14.375" style="0" customWidth="1"/>
    <col min="4" max="4" width="11.375" style="8" customWidth="1"/>
    <col min="5" max="5" width="16.125" style="8" customWidth="1"/>
    <col min="6" max="6" width="17.125" style="8" customWidth="1"/>
    <col min="7" max="7" width="15.25390625" style="8" customWidth="1"/>
    <col min="8" max="8" width="15.375" style="8" customWidth="1"/>
    <col min="9" max="9" width="8.125" style="0" customWidth="1"/>
    <col min="10" max="10" width="10.25390625" style="0" customWidth="1"/>
    <col min="11" max="11" width="9.125" style="0" customWidth="1"/>
    <col min="12" max="12" width="13.625" style="0" customWidth="1"/>
  </cols>
  <sheetData>
    <row r="1" spans="1:12" ht="20.25" customHeight="1">
      <c r="A1" s="1"/>
      <c r="C1" s="4"/>
      <c r="D1" s="10"/>
      <c r="E1" s="10"/>
      <c r="F1" s="17" t="s">
        <v>37</v>
      </c>
      <c r="G1" s="10"/>
      <c r="H1" s="10"/>
      <c r="I1" s="4"/>
      <c r="J1" s="4"/>
      <c r="K1" s="10"/>
      <c r="L1" s="8"/>
    </row>
    <row r="2" spans="1:12" ht="20.25" customHeight="1">
      <c r="A2" s="1" t="s">
        <v>24</v>
      </c>
      <c r="C2" s="4"/>
      <c r="D2" s="10"/>
      <c r="E2" s="10"/>
      <c r="F2" s="10"/>
      <c r="G2" s="10"/>
      <c r="H2" s="10"/>
      <c r="I2" s="4"/>
      <c r="J2" s="4"/>
      <c r="K2" s="10"/>
      <c r="L2" s="8"/>
    </row>
    <row r="3" spans="3:10" ht="12.75">
      <c r="C3" s="3" t="s">
        <v>0</v>
      </c>
      <c r="D3" s="11" t="s">
        <v>1</v>
      </c>
      <c r="E3" s="11" t="s">
        <v>2</v>
      </c>
      <c r="F3" s="9" t="s">
        <v>3</v>
      </c>
      <c r="G3" s="4"/>
      <c r="H3" s="4"/>
      <c r="I3" s="10"/>
      <c r="J3" s="8"/>
    </row>
    <row r="4" spans="3:10" ht="12.75">
      <c r="C4" s="3" t="s">
        <v>4</v>
      </c>
      <c r="D4" s="11"/>
      <c r="E4" s="11"/>
      <c r="F4" s="9" t="s">
        <v>4</v>
      </c>
      <c r="G4" s="4"/>
      <c r="H4" s="4" t="s">
        <v>27</v>
      </c>
      <c r="I4" s="10">
        <f>август!I4+0</f>
        <v>7647.599999999999</v>
      </c>
      <c r="J4" s="8"/>
    </row>
    <row r="5" spans="1:11" ht="12.75">
      <c r="A5" s="2" t="s">
        <v>5</v>
      </c>
      <c r="B5" s="2" t="s">
        <v>7</v>
      </c>
      <c r="C5" s="11">
        <f>август!F5</f>
        <v>47913.24</v>
      </c>
      <c r="D5" s="11">
        <v>5991.15</v>
      </c>
      <c r="E5" s="11">
        <v>5205.46</v>
      </c>
      <c r="F5" s="11">
        <f>C5+D5-E5</f>
        <v>48698.93</v>
      </c>
      <c r="G5" s="4"/>
      <c r="H5" s="36"/>
      <c r="I5" s="36"/>
      <c r="J5" s="20"/>
      <c r="K5" s="16"/>
    </row>
    <row r="6" spans="2:10" ht="12.75">
      <c r="B6" s="2" t="s">
        <v>6</v>
      </c>
      <c r="C6" s="11">
        <f>август!F6</f>
        <v>0.62</v>
      </c>
      <c r="D6" s="11">
        <v>0</v>
      </c>
      <c r="E6" s="11">
        <v>0.19</v>
      </c>
      <c r="F6" s="11">
        <f>C6+D6-E6</f>
        <v>0.43</v>
      </c>
      <c r="G6" s="4"/>
      <c r="H6" s="4"/>
      <c r="I6" s="10"/>
      <c r="J6" s="8"/>
    </row>
    <row r="7" spans="2:10" ht="12.75">
      <c r="B7" s="2" t="s">
        <v>8</v>
      </c>
      <c r="C7" s="3">
        <f>SUM(C5:C6)</f>
        <v>47913.86</v>
      </c>
      <c r="D7" s="11">
        <f>SUM(D5:D6)</f>
        <v>5991.15</v>
      </c>
      <c r="E7" s="11">
        <f>SUM(E5:E6)</f>
        <v>5205.65</v>
      </c>
      <c r="F7" s="11">
        <f>SUM(F5:F6)</f>
        <v>48699.36</v>
      </c>
      <c r="G7" s="4"/>
      <c r="H7" s="4"/>
      <c r="I7" s="10"/>
      <c r="J7" s="8"/>
    </row>
    <row r="8" spans="2:12" ht="15">
      <c r="B8" s="21" t="s">
        <v>23</v>
      </c>
      <c r="C8" s="23">
        <f>август!B22</f>
        <v>6136.715999999998</v>
      </c>
      <c r="D8" s="10"/>
      <c r="E8" s="10"/>
      <c r="F8" s="10"/>
      <c r="G8" s="10"/>
      <c r="H8" s="10"/>
      <c r="I8" s="4"/>
      <c r="J8" s="4"/>
      <c r="K8" s="10"/>
      <c r="L8" s="8"/>
    </row>
    <row r="9" spans="3:12" ht="12.75">
      <c r="C9" s="4"/>
      <c r="D9" s="10"/>
      <c r="E9" s="10"/>
      <c r="F9" s="10"/>
      <c r="G9" s="10"/>
      <c r="H9" s="10"/>
      <c r="I9" s="4"/>
      <c r="J9" s="4"/>
      <c r="K9" s="10"/>
      <c r="L9" s="8"/>
    </row>
    <row r="10" spans="1:12" ht="12.75">
      <c r="A10" s="27" t="s">
        <v>29</v>
      </c>
      <c r="B10" s="29" t="s">
        <v>9</v>
      </c>
      <c r="C10" s="30"/>
      <c r="D10" s="33" t="s">
        <v>10</v>
      </c>
      <c r="E10" s="34"/>
      <c r="F10" s="34"/>
      <c r="G10" s="35"/>
      <c r="H10" s="33" t="s">
        <v>15</v>
      </c>
      <c r="I10" s="34"/>
      <c r="J10" s="34"/>
      <c r="K10" s="34"/>
      <c r="L10" s="35"/>
    </row>
    <row r="11" spans="1:12" ht="22.5" customHeight="1">
      <c r="A11" s="28"/>
      <c r="B11" s="31"/>
      <c r="C11" s="32"/>
      <c r="D11" s="11" t="s">
        <v>11</v>
      </c>
      <c r="E11" s="11" t="s">
        <v>12</v>
      </c>
      <c r="F11" s="11" t="s">
        <v>13</v>
      </c>
      <c r="G11" s="11" t="s">
        <v>14</v>
      </c>
      <c r="H11" s="11" t="s">
        <v>16</v>
      </c>
      <c r="I11" s="5" t="s">
        <v>17</v>
      </c>
      <c r="J11" s="5" t="s">
        <v>18</v>
      </c>
      <c r="K11" s="9" t="s">
        <v>19</v>
      </c>
      <c r="L11" s="9" t="s">
        <v>20</v>
      </c>
    </row>
    <row r="12" spans="1:12" ht="12.75">
      <c r="A12" s="2"/>
      <c r="B12" s="6"/>
      <c r="C12" s="3"/>
      <c r="D12" s="11"/>
      <c r="E12" s="11"/>
      <c r="F12" s="11"/>
      <c r="G12" s="11"/>
      <c r="H12" s="11"/>
      <c r="I12" s="3"/>
      <c r="J12" s="3"/>
      <c r="K12" s="11"/>
      <c r="L12" s="7"/>
    </row>
    <row r="13" spans="1:12" ht="12.75">
      <c r="A13" s="14"/>
      <c r="B13" s="18" t="s">
        <v>26</v>
      </c>
      <c r="C13" s="19"/>
      <c r="D13" s="19"/>
      <c r="F13" s="11"/>
      <c r="G13" s="3"/>
      <c r="H13" s="3"/>
      <c r="I13" s="3"/>
      <c r="J13" s="3"/>
      <c r="K13" s="11"/>
      <c r="L13" s="7"/>
    </row>
    <row r="14" spans="1:12" ht="12.75">
      <c r="A14" s="2"/>
      <c r="B14" s="2" t="s">
        <v>25</v>
      </c>
      <c r="C14" s="3"/>
      <c r="D14" s="11"/>
      <c r="E14" s="11"/>
      <c r="F14" s="15" t="s">
        <v>21</v>
      </c>
      <c r="G14" s="26">
        <f>433.2*6.93+169.6+340.56</f>
        <v>3512.236</v>
      </c>
      <c r="H14" s="3"/>
      <c r="I14" s="3"/>
      <c r="J14" s="3"/>
      <c r="K14" s="11"/>
      <c r="L14" s="7"/>
    </row>
    <row r="15" spans="1:12" ht="12.75">
      <c r="A15" s="2"/>
      <c r="B15" s="2"/>
      <c r="C15" s="3"/>
      <c r="D15" s="11"/>
      <c r="E15" s="11"/>
      <c r="F15" s="15"/>
      <c r="G15" s="12"/>
      <c r="H15" s="3"/>
      <c r="I15" s="3"/>
      <c r="J15" s="3"/>
      <c r="K15" s="11"/>
      <c r="L15" s="7"/>
    </row>
    <row r="16" spans="1:12" ht="12.75">
      <c r="A16" s="2"/>
      <c r="B16" s="38" t="s">
        <v>49</v>
      </c>
      <c r="C16" s="39"/>
      <c r="D16" s="11"/>
      <c r="E16" s="11"/>
      <c r="F16" s="15"/>
      <c r="G16" s="12"/>
      <c r="H16" s="3"/>
      <c r="I16" s="3"/>
      <c r="J16" s="3"/>
      <c r="K16" s="11"/>
      <c r="L16" s="7"/>
    </row>
    <row r="17" spans="1:12" ht="12.75">
      <c r="A17" s="2"/>
      <c r="B17" s="40"/>
      <c r="C17" s="41"/>
      <c r="D17" s="11"/>
      <c r="E17" s="11" t="s">
        <v>50</v>
      </c>
      <c r="F17" s="11"/>
      <c r="G17" s="15">
        <v>256</v>
      </c>
      <c r="H17" s="11"/>
      <c r="I17" s="3"/>
      <c r="J17" s="3"/>
      <c r="K17" s="11"/>
      <c r="L17" s="13"/>
    </row>
    <row r="18" spans="1:12" ht="12.75">
      <c r="A18" s="2"/>
      <c r="B18" s="2"/>
      <c r="C18" s="12"/>
      <c r="D18" s="11"/>
      <c r="E18" s="11"/>
      <c r="F18" s="11"/>
      <c r="G18" s="11"/>
      <c r="H18" s="11"/>
      <c r="I18" s="3"/>
      <c r="J18" s="3"/>
      <c r="K18" s="11"/>
      <c r="L18" s="7"/>
    </row>
    <row r="19" spans="1:12" ht="12.75">
      <c r="A19" s="2"/>
      <c r="B19" s="6"/>
      <c r="C19" s="3"/>
      <c r="D19" s="11"/>
      <c r="E19" s="11"/>
      <c r="F19" s="11"/>
      <c r="G19" s="11"/>
      <c r="H19" s="11"/>
      <c r="I19" s="3"/>
      <c r="J19" s="3"/>
      <c r="K19" s="11"/>
      <c r="L19" s="7"/>
    </row>
    <row r="21" spans="1:2" ht="15">
      <c r="A21" s="22" t="s">
        <v>22</v>
      </c>
      <c r="B21" s="23">
        <f>G14+G17</f>
        <v>3768.236</v>
      </c>
    </row>
    <row r="22" spans="1:2" ht="15">
      <c r="A22" s="22" t="s">
        <v>23</v>
      </c>
      <c r="B22" s="23">
        <f>E7+C8-B21</f>
        <v>7574.129999999998</v>
      </c>
    </row>
  </sheetData>
  <sheetProtection/>
  <mergeCells count="6">
    <mergeCell ref="H5:I5"/>
    <mergeCell ref="D10:G10"/>
    <mergeCell ref="H10:L10"/>
    <mergeCell ref="A10:A11"/>
    <mergeCell ref="B10:C11"/>
    <mergeCell ref="B16:C17"/>
  </mergeCells>
  <printOptions/>
  <pageMargins left="0.75" right="0.75" top="1" bottom="1" header="0.5" footer="0.5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2015-09-09T07:02:56Z</cp:lastPrinted>
  <dcterms:created xsi:type="dcterms:W3CDTF">2008-11-05T05:36:25Z</dcterms:created>
  <dcterms:modified xsi:type="dcterms:W3CDTF">2015-12-21T09:54:29Z</dcterms:modified>
  <cp:category/>
  <cp:version/>
  <cp:contentType/>
  <cp:contentStatus/>
</cp:coreProperties>
</file>