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5315" windowHeight="9240" firstSheet="1" activeTab="11"/>
  </bookViews>
  <sheets>
    <sheet name="январь" sheetId="1" r:id="rId1"/>
    <sheet name="февраль" sheetId="2" r:id="rId2"/>
    <sheet name="март" sheetId="3" r:id="rId3"/>
    <sheet name="апрель" sheetId="4" r:id="rId4"/>
    <sheet name="май" sheetId="5" r:id="rId5"/>
    <sheet name="июнь" sheetId="6" r:id="rId6"/>
    <sheet name="июль" sheetId="7" r:id="rId7"/>
    <sheet name="август" sheetId="8" r:id="rId8"/>
    <sheet name="сентябрь" sheetId="9" r:id="rId9"/>
    <sheet name="октябрь" sheetId="10" r:id="rId10"/>
    <sheet name="ноябрь" sheetId="11" r:id="rId11"/>
    <sheet name="декабрь" sheetId="12" r:id="rId12"/>
  </sheets>
  <definedNames/>
  <calcPr fullCalcOnLoad="1"/>
</workbook>
</file>

<file path=xl/sharedStrings.xml><?xml version="1.0" encoding="utf-8"?>
<sst xmlns="http://schemas.openxmlformats.org/spreadsheetml/2006/main" count="403" uniqueCount="46">
  <si>
    <t>Сальдо на нач.</t>
  </si>
  <si>
    <t>Начислено</t>
  </si>
  <si>
    <t>Оплачено</t>
  </si>
  <si>
    <t>Сальдо на конец</t>
  </si>
  <si>
    <t>период</t>
  </si>
  <si>
    <t>доходы</t>
  </si>
  <si>
    <t>Тек.ремонт</t>
  </si>
  <si>
    <t>Содержание</t>
  </si>
  <si>
    <t>ИТОГО</t>
  </si>
  <si>
    <t>Краткое описание работ</t>
  </si>
  <si>
    <t>Затрата труда</t>
  </si>
  <si>
    <t>Бригада</t>
  </si>
  <si>
    <t>ст-ть 1 часа (руб.)</t>
  </si>
  <si>
    <t>Время работы (час)</t>
  </si>
  <si>
    <t>Ст-ть работ (руб.)</t>
  </si>
  <si>
    <t>Материалы</t>
  </si>
  <si>
    <t>Наименование</t>
  </si>
  <si>
    <t>ед.изм.</t>
  </si>
  <si>
    <t>Количество</t>
  </si>
  <si>
    <t>Цена (руб)</t>
  </si>
  <si>
    <t>Стоимость (руб)</t>
  </si>
  <si>
    <t>итого</t>
  </si>
  <si>
    <t>Всего затрат</t>
  </si>
  <si>
    <t>Остаток</t>
  </si>
  <si>
    <t>Железнодорожная 14</t>
  </si>
  <si>
    <t>содержание и обслуживание</t>
  </si>
  <si>
    <t>общего имущества</t>
  </si>
  <si>
    <t>кап.ремонт</t>
  </si>
  <si>
    <t>457,1*6,44</t>
  </si>
  <si>
    <t xml:space="preserve">дата 2015г </t>
  </si>
  <si>
    <t>30.02.2015</t>
  </si>
  <si>
    <t xml:space="preserve">замена патрона 2й этаж </t>
  </si>
  <si>
    <t>электрик</t>
  </si>
  <si>
    <t>патрон</t>
  </si>
  <si>
    <t>шт</t>
  </si>
  <si>
    <t>Ремонтные работы за апрель 2015</t>
  </si>
  <si>
    <t>смета</t>
  </si>
  <si>
    <t>Ремонтные работы за май</t>
  </si>
  <si>
    <t xml:space="preserve">снято </t>
  </si>
  <si>
    <t>Ремонт пола в подъезде</t>
  </si>
  <si>
    <t>остаток</t>
  </si>
  <si>
    <t>Валка березы и вырезка сухих веток в июле 2015г</t>
  </si>
  <si>
    <t>457,1*6,93</t>
  </si>
  <si>
    <t>выполненные работы за ноябрь 2015г.</t>
  </si>
  <si>
    <t>калькуляция</t>
  </si>
  <si>
    <t>выполненные работы за декабрь 2015г</t>
  </si>
</sst>
</file>

<file path=xl/styles.xml><?xml version="1.0" encoding="utf-8"?>
<styleSheet xmlns="http://schemas.openxmlformats.org/spreadsheetml/2006/main">
  <numFmts count="21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d/m;@"/>
    <numFmt numFmtId="174" formatCode="dd/mm/yy;@"/>
    <numFmt numFmtId="175" formatCode="0.0"/>
    <numFmt numFmtId="176" formatCode="0.000"/>
  </numFmts>
  <fonts count="41">
    <font>
      <sz val="10"/>
      <name val="Arial Cyr"/>
      <family val="0"/>
    </font>
    <font>
      <b/>
      <sz val="1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174" fontId="0" fillId="0" borderId="0" xfId="0" applyNumberFormat="1" applyAlignment="1">
      <alignment horizontal="center"/>
    </xf>
    <xf numFmtId="0" fontId="0" fillId="0" borderId="10" xfId="0" applyFill="1" applyBorder="1" applyAlignment="1">
      <alignment horizontal="center"/>
    </xf>
    <xf numFmtId="0" fontId="3" fillId="0" borderId="10" xfId="0" applyFont="1" applyBorder="1" applyAlignment="1">
      <alignment/>
    </xf>
    <xf numFmtId="2" fontId="0" fillId="0" borderId="10" xfId="0" applyNumberFormat="1" applyBorder="1" applyAlignment="1">
      <alignment/>
    </xf>
    <xf numFmtId="2" fontId="0" fillId="0" borderId="0" xfId="0" applyNumberFormat="1" applyAlignment="1">
      <alignment/>
    </xf>
    <xf numFmtId="2" fontId="0" fillId="0" borderId="10" xfId="0" applyNumberFormat="1" applyFill="1" applyBorder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10" xfId="0" applyNumberFormat="1" applyBorder="1" applyAlignment="1">
      <alignment horizontal="center"/>
    </xf>
    <xf numFmtId="0" fontId="3" fillId="0" borderId="10" xfId="0" applyFont="1" applyBorder="1" applyAlignment="1">
      <alignment horizontal="center"/>
    </xf>
    <xf numFmtId="2" fontId="3" fillId="0" borderId="10" xfId="0" applyNumberFormat="1" applyFont="1" applyBorder="1" applyAlignment="1">
      <alignment/>
    </xf>
    <xf numFmtId="0" fontId="0" fillId="0" borderId="10" xfId="0" applyBorder="1" applyAlignment="1">
      <alignment horizontal="left"/>
    </xf>
    <xf numFmtId="2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/>
    </xf>
    <xf numFmtId="2" fontId="3" fillId="0" borderId="0" xfId="0" applyNumberFormat="1" applyFont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14" fontId="0" fillId="0" borderId="10" xfId="0" applyNumberFormat="1" applyBorder="1" applyAlignment="1">
      <alignment/>
    </xf>
    <xf numFmtId="2" fontId="0" fillId="0" borderId="10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/>
    </xf>
    <xf numFmtId="0" fontId="0" fillId="0" borderId="10" xfId="0" applyBorder="1" applyAlignment="1">
      <alignment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2" fontId="0" fillId="0" borderId="0" xfId="0" applyNumberFormat="1" applyAlignment="1">
      <alignment horizontal="left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zoomScalePageLayoutView="0" workbookViewId="0" topLeftCell="A1">
      <selection activeCell="B22" sqref="B22"/>
    </sheetView>
  </sheetViews>
  <sheetFormatPr defaultColWidth="9.00390625" defaultRowHeight="12.75"/>
  <cols>
    <col min="1" max="1" width="15.00390625" style="0" customWidth="1"/>
    <col min="2" max="2" width="12.375" style="0" customWidth="1"/>
    <col min="3" max="3" width="15.625" style="0" customWidth="1"/>
    <col min="4" max="4" width="11.125" style="0" customWidth="1"/>
    <col min="5" max="5" width="15.625" style="0" customWidth="1"/>
    <col min="6" max="6" width="17.75390625" style="0" customWidth="1"/>
    <col min="7" max="7" width="16.00390625" style="0" customWidth="1"/>
    <col min="8" max="8" width="14.625" style="0" customWidth="1"/>
    <col min="10" max="10" width="11.875" style="0" customWidth="1"/>
    <col min="11" max="11" width="10.00390625" style="0" customWidth="1"/>
    <col min="12" max="12" width="15.875" style="0" customWidth="1"/>
  </cols>
  <sheetData>
    <row r="1" spans="1:12" ht="20.25" customHeight="1">
      <c r="A1" s="1"/>
      <c r="C1" s="11"/>
      <c r="D1" s="4"/>
      <c r="E1" s="4"/>
      <c r="F1" s="5">
        <v>42034</v>
      </c>
      <c r="G1" s="4"/>
      <c r="H1" s="11"/>
      <c r="I1" s="4"/>
      <c r="J1" s="4"/>
      <c r="K1" s="11"/>
      <c r="L1" s="9"/>
    </row>
    <row r="2" spans="1:12" ht="20.25" customHeight="1">
      <c r="A2" s="1" t="s">
        <v>24</v>
      </c>
      <c r="C2" s="11"/>
      <c r="D2" s="4"/>
      <c r="E2" s="4"/>
      <c r="F2" s="4"/>
      <c r="G2" s="4"/>
      <c r="H2" s="11"/>
      <c r="I2" s="4"/>
      <c r="J2" s="4"/>
      <c r="K2" s="11"/>
      <c r="L2" s="9"/>
    </row>
    <row r="3" spans="3:10" ht="12.75">
      <c r="C3" s="12" t="s">
        <v>0</v>
      </c>
      <c r="D3" s="3" t="s">
        <v>1</v>
      </c>
      <c r="E3" s="3" t="s">
        <v>2</v>
      </c>
      <c r="F3" s="10" t="s">
        <v>3</v>
      </c>
      <c r="G3" s="4"/>
      <c r="H3" s="4"/>
      <c r="I3" s="11"/>
      <c r="J3" s="9"/>
    </row>
    <row r="4" spans="3:10" ht="12.75">
      <c r="C4" s="12" t="s">
        <v>4</v>
      </c>
      <c r="D4" s="3"/>
      <c r="E4" s="3"/>
      <c r="F4" s="10" t="s">
        <v>4</v>
      </c>
      <c r="G4" s="4"/>
      <c r="H4" s="4"/>
      <c r="I4" s="11"/>
      <c r="J4" s="9"/>
    </row>
    <row r="5" spans="1:10" ht="12.75">
      <c r="A5" s="2" t="s">
        <v>5</v>
      </c>
      <c r="B5" s="2" t="s">
        <v>7</v>
      </c>
      <c r="C5" s="12">
        <v>17603.43</v>
      </c>
      <c r="D5" s="12">
        <v>4516.14</v>
      </c>
      <c r="E5" s="12">
        <v>1461.51</v>
      </c>
      <c r="F5" s="12">
        <f>C5+D5-E5</f>
        <v>20658.06</v>
      </c>
      <c r="G5" s="4"/>
      <c r="H5" s="4" t="s">
        <v>27</v>
      </c>
      <c r="I5" s="11">
        <f>12220.57+0</f>
        <v>12220.57</v>
      </c>
      <c r="J5" s="9"/>
    </row>
    <row r="6" spans="2:10" ht="12.75">
      <c r="B6" s="2" t="s">
        <v>6</v>
      </c>
      <c r="C6" s="12">
        <v>-2509.74</v>
      </c>
      <c r="D6" s="12">
        <v>0</v>
      </c>
      <c r="E6" s="12">
        <v>0</v>
      </c>
      <c r="F6" s="12">
        <f>C6+D6-E6</f>
        <v>-2509.74</v>
      </c>
      <c r="G6" s="4"/>
      <c r="H6" s="4"/>
      <c r="I6" s="11"/>
      <c r="J6" s="9"/>
    </row>
    <row r="7" spans="2:10" ht="12.75">
      <c r="B7" s="2" t="s">
        <v>8</v>
      </c>
      <c r="C7" s="12">
        <f>SUM(C5:C6)</f>
        <v>15093.69</v>
      </c>
      <c r="D7" s="12">
        <f>SUM(D5:D6)</f>
        <v>4516.14</v>
      </c>
      <c r="E7" s="12">
        <f>SUM(E5:E6)</f>
        <v>1461.51</v>
      </c>
      <c r="F7" s="12">
        <f>SUM(F5:F6)</f>
        <v>18148.32</v>
      </c>
      <c r="G7" s="4"/>
      <c r="H7" s="4"/>
      <c r="I7" s="11"/>
      <c r="J7" s="9"/>
    </row>
    <row r="8" spans="2:12" ht="15">
      <c r="B8" s="19" t="s">
        <v>23</v>
      </c>
      <c r="C8" s="27">
        <v>7679.47</v>
      </c>
      <c r="D8" s="4"/>
      <c r="E8" s="4"/>
      <c r="F8" s="4"/>
      <c r="G8" s="4"/>
      <c r="H8" s="11"/>
      <c r="I8" s="4"/>
      <c r="J8" s="4"/>
      <c r="K8" s="11"/>
      <c r="L8" s="9"/>
    </row>
    <row r="9" spans="3:12" ht="12.75">
      <c r="C9" s="11"/>
      <c r="D9" s="4"/>
      <c r="E9" s="4"/>
      <c r="F9" s="4"/>
      <c r="G9" s="4"/>
      <c r="H9" s="11"/>
      <c r="I9" s="4"/>
      <c r="J9" s="4"/>
      <c r="K9" s="11"/>
      <c r="L9" s="9"/>
    </row>
    <row r="10" spans="1:12" ht="12.75">
      <c r="A10" s="40" t="s">
        <v>29</v>
      </c>
      <c r="B10" s="42" t="s">
        <v>9</v>
      </c>
      <c r="C10" s="43"/>
      <c r="D10" s="34" t="s">
        <v>10</v>
      </c>
      <c r="E10" s="35"/>
      <c r="F10" s="35"/>
      <c r="G10" s="36"/>
      <c r="H10" s="34" t="s">
        <v>15</v>
      </c>
      <c r="I10" s="35"/>
      <c r="J10" s="35"/>
      <c r="K10" s="35"/>
      <c r="L10" s="36"/>
    </row>
    <row r="11" spans="1:12" ht="22.5" customHeight="1">
      <c r="A11" s="41"/>
      <c r="B11" s="44"/>
      <c r="C11" s="45"/>
      <c r="D11" s="3" t="s">
        <v>11</v>
      </c>
      <c r="E11" s="3" t="s">
        <v>12</v>
      </c>
      <c r="F11" s="3" t="s">
        <v>13</v>
      </c>
      <c r="G11" s="3" t="s">
        <v>14</v>
      </c>
      <c r="H11" s="12" t="s">
        <v>16</v>
      </c>
      <c r="I11" s="6" t="s">
        <v>17</v>
      </c>
      <c r="J11" s="6" t="s">
        <v>18</v>
      </c>
      <c r="K11" s="10" t="s">
        <v>19</v>
      </c>
      <c r="L11" s="10" t="s">
        <v>20</v>
      </c>
    </row>
    <row r="12" spans="1:12" ht="12.75">
      <c r="A12" s="2"/>
      <c r="B12" s="7"/>
      <c r="C12" s="12"/>
      <c r="D12" s="3"/>
      <c r="E12" s="3"/>
      <c r="F12" s="3"/>
      <c r="G12" s="3"/>
      <c r="H12" s="12"/>
      <c r="I12" s="3"/>
      <c r="J12" s="3"/>
      <c r="K12" s="12"/>
      <c r="L12" s="8"/>
    </row>
    <row r="13" spans="1:12" ht="12.75">
      <c r="A13" s="2"/>
      <c r="B13" s="37" t="s">
        <v>25</v>
      </c>
      <c r="C13" s="38"/>
      <c r="D13" s="39"/>
      <c r="F13" s="3" t="s">
        <v>28</v>
      </c>
      <c r="G13" s="2"/>
      <c r="H13" s="12"/>
      <c r="I13" s="3"/>
      <c r="J13" s="3"/>
      <c r="K13" s="16"/>
      <c r="L13" s="14"/>
    </row>
    <row r="14" spans="1:12" ht="12.75">
      <c r="A14" s="2"/>
      <c r="B14" s="15" t="s">
        <v>26</v>
      </c>
      <c r="C14" s="15"/>
      <c r="D14" s="15"/>
      <c r="E14" s="13"/>
      <c r="F14" s="13" t="s">
        <v>21</v>
      </c>
      <c r="G14" s="13">
        <v>2943.72</v>
      </c>
      <c r="H14" s="12"/>
      <c r="I14" s="3"/>
      <c r="J14" s="3"/>
      <c r="K14" s="16"/>
      <c r="L14" s="14"/>
    </row>
    <row r="15" spans="1:12" ht="12.75">
      <c r="A15" s="2"/>
      <c r="B15" s="15"/>
      <c r="C15" s="15"/>
      <c r="D15" s="15"/>
      <c r="E15" s="13"/>
      <c r="F15" s="13"/>
      <c r="G15" s="13"/>
      <c r="H15" s="12"/>
      <c r="I15" s="3"/>
      <c r="J15" s="3"/>
      <c r="K15" s="16"/>
      <c r="L15" s="14"/>
    </row>
    <row r="16" spans="1:12" ht="12.75">
      <c r="A16" s="30">
        <v>42019</v>
      </c>
      <c r="B16" s="34" t="s">
        <v>31</v>
      </c>
      <c r="C16" s="36"/>
      <c r="D16" s="2" t="s">
        <v>32</v>
      </c>
      <c r="E16" s="16">
        <v>529</v>
      </c>
      <c r="F16" s="13">
        <v>1</v>
      </c>
      <c r="G16" s="16">
        <v>529</v>
      </c>
      <c r="H16" s="12" t="s">
        <v>33</v>
      </c>
      <c r="I16" s="3" t="s">
        <v>34</v>
      </c>
      <c r="J16" s="3">
        <v>1</v>
      </c>
      <c r="K16" s="31">
        <f>25*1.103*1.02</f>
        <v>28.1265</v>
      </c>
      <c r="L16" s="32">
        <f>K16*J16</f>
        <v>28.1265</v>
      </c>
    </row>
    <row r="17" spans="1:12" ht="12.75">
      <c r="A17" s="2"/>
      <c r="B17" s="15"/>
      <c r="C17" s="15"/>
      <c r="D17" s="15"/>
      <c r="E17" s="3"/>
      <c r="F17" s="13"/>
      <c r="G17" s="13"/>
      <c r="H17" s="12"/>
      <c r="I17" s="3"/>
      <c r="J17" s="3"/>
      <c r="K17" s="16" t="s">
        <v>21</v>
      </c>
      <c r="L17" s="14">
        <f>L16</f>
        <v>28.1265</v>
      </c>
    </row>
    <row r="18" spans="1:12" ht="12.75">
      <c r="A18" s="2"/>
      <c r="B18" s="2"/>
      <c r="C18" s="2"/>
      <c r="D18" s="2"/>
      <c r="E18" s="17"/>
      <c r="F18" s="13"/>
      <c r="G18" s="13"/>
      <c r="H18" s="12"/>
      <c r="I18" s="3"/>
      <c r="J18" s="3"/>
      <c r="K18" s="16"/>
      <c r="L18" s="14"/>
    </row>
    <row r="19" spans="1:12" ht="12.75">
      <c r="A19" s="2"/>
      <c r="B19" s="2"/>
      <c r="C19" s="2"/>
      <c r="D19" s="2"/>
      <c r="E19" s="17"/>
      <c r="F19" s="13"/>
      <c r="G19" s="13"/>
      <c r="H19" s="12"/>
      <c r="I19" s="3"/>
      <c r="J19" s="3"/>
      <c r="K19" s="16"/>
      <c r="L19" s="14"/>
    </row>
    <row r="20" spans="1:12" ht="12.75">
      <c r="A20" s="20"/>
      <c r="B20" s="20"/>
      <c r="C20" s="20"/>
      <c r="D20" s="20"/>
      <c r="E20" s="21"/>
      <c r="F20" s="22"/>
      <c r="G20" s="22"/>
      <c r="H20" s="23"/>
      <c r="I20" s="24"/>
      <c r="J20" s="24"/>
      <c r="K20" s="25"/>
      <c r="L20" s="26"/>
    </row>
    <row r="21" spans="1:12" ht="15">
      <c r="A21" s="29" t="s">
        <v>22</v>
      </c>
      <c r="B21" s="27">
        <f>G14+G16+L17</f>
        <v>3500.8464999999997</v>
      </c>
      <c r="K21" s="18"/>
      <c r="L21" s="18"/>
    </row>
    <row r="22" spans="1:2" ht="15.75">
      <c r="A22" s="28" t="s">
        <v>23</v>
      </c>
      <c r="B22" s="27">
        <f>E7+C8-B21</f>
        <v>5640.1335</v>
      </c>
    </row>
  </sheetData>
  <sheetProtection/>
  <mergeCells count="6">
    <mergeCell ref="H10:L10"/>
    <mergeCell ref="B13:D13"/>
    <mergeCell ref="A10:A11"/>
    <mergeCell ref="B10:C11"/>
    <mergeCell ref="D10:G10"/>
    <mergeCell ref="B16:C16"/>
  </mergeCells>
  <printOptions/>
  <pageMargins left="0.75" right="0.75" top="1" bottom="1" header="0.5" footer="0.5"/>
  <pageSetup horizontalDpi="600" verticalDpi="600" orientation="landscape" paperSize="9" scale="76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2"/>
  <sheetViews>
    <sheetView zoomScalePageLayoutView="0" workbookViewId="0" topLeftCell="A1">
      <selection activeCell="I5" sqref="I5"/>
    </sheetView>
  </sheetViews>
  <sheetFormatPr defaultColWidth="9.00390625" defaultRowHeight="12.75"/>
  <cols>
    <col min="1" max="1" width="15.00390625" style="0" customWidth="1"/>
    <col min="2" max="2" width="12.375" style="0" customWidth="1"/>
    <col min="3" max="3" width="15.625" style="0" customWidth="1"/>
    <col min="4" max="4" width="11.125" style="0" customWidth="1"/>
    <col min="5" max="5" width="15.625" style="0" customWidth="1"/>
    <col min="6" max="6" width="17.75390625" style="0" customWidth="1"/>
    <col min="7" max="7" width="16.00390625" style="0" customWidth="1"/>
    <col min="8" max="8" width="14.625" style="0" customWidth="1"/>
    <col min="10" max="10" width="11.875" style="0" customWidth="1"/>
    <col min="11" max="11" width="10.00390625" style="0" customWidth="1"/>
    <col min="12" max="12" width="15.875" style="0" customWidth="1"/>
  </cols>
  <sheetData>
    <row r="1" spans="1:12" ht="20.25" customHeight="1">
      <c r="A1" s="1"/>
      <c r="C1" s="11"/>
      <c r="D1" s="4"/>
      <c r="E1" s="4"/>
      <c r="F1" s="5">
        <v>42307</v>
      </c>
      <c r="G1" s="4"/>
      <c r="H1" s="11"/>
      <c r="I1" s="4"/>
      <c r="J1" s="4"/>
      <c r="K1" s="11"/>
      <c r="L1" s="9"/>
    </row>
    <row r="2" spans="1:12" ht="20.25" customHeight="1">
      <c r="A2" s="1" t="s">
        <v>24</v>
      </c>
      <c r="C2" s="11"/>
      <c r="D2" s="4"/>
      <c r="E2" s="4"/>
      <c r="F2" s="4"/>
      <c r="G2" s="4"/>
      <c r="H2" s="11"/>
      <c r="I2" s="4"/>
      <c r="J2" s="4"/>
      <c r="K2" s="11"/>
      <c r="L2" s="9"/>
    </row>
    <row r="3" spans="3:10" ht="12.75">
      <c r="C3" s="12" t="s">
        <v>0</v>
      </c>
      <c r="D3" s="3" t="s">
        <v>1</v>
      </c>
      <c r="E3" s="3" t="s">
        <v>2</v>
      </c>
      <c r="F3" s="10" t="s">
        <v>3</v>
      </c>
      <c r="G3" s="4"/>
      <c r="H3" s="4"/>
      <c r="I3" s="11"/>
      <c r="J3" s="9"/>
    </row>
    <row r="4" spans="3:10" ht="12.75">
      <c r="C4" s="12" t="s">
        <v>4</v>
      </c>
      <c r="D4" s="3"/>
      <c r="E4" s="3"/>
      <c r="F4" s="10" t="s">
        <v>4</v>
      </c>
      <c r="G4" s="4"/>
      <c r="H4" s="4"/>
      <c r="I4" s="11"/>
      <c r="J4" s="9"/>
    </row>
    <row r="5" spans="1:10" ht="12.75">
      <c r="A5" s="2" t="s">
        <v>5</v>
      </c>
      <c r="B5" s="2" t="s">
        <v>7</v>
      </c>
      <c r="C5" s="12">
        <f>сентябрь!F5</f>
        <v>35757.16</v>
      </c>
      <c r="D5" s="12">
        <v>4858.97</v>
      </c>
      <c r="E5" s="12">
        <v>13387.35</v>
      </c>
      <c r="F5" s="12">
        <f>C5+D5-E5</f>
        <v>27228.780000000006</v>
      </c>
      <c r="G5" s="4"/>
      <c r="H5" s="4" t="s">
        <v>27</v>
      </c>
      <c r="I5" s="11">
        <f>сентябрь!I5+0</f>
        <v>2466.26</v>
      </c>
      <c r="J5" s="9"/>
    </row>
    <row r="6" spans="2:10" ht="12.75">
      <c r="B6" s="2" t="s">
        <v>6</v>
      </c>
      <c r="C6" s="12">
        <f>сентябрь!F6</f>
        <v>-2509.74</v>
      </c>
      <c r="D6" s="12">
        <v>0</v>
      </c>
      <c r="E6" s="12">
        <v>0</v>
      </c>
      <c r="F6" s="12">
        <f>C6+D6-E6</f>
        <v>-2509.74</v>
      </c>
      <c r="G6" s="4"/>
      <c r="H6" s="4"/>
      <c r="I6" s="11"/>
      <c r="J6" s="9"/>
    </row>
    <row r="7" spans="2:10" ht="12.75">
      <c r="B7" s="2" t="s">
        <v>8</v>
      </c>
      <c r="C7" s="12">
        <f>SUM(C5:C6)</f>
        <v>33247.420000000006</v>
      </c>
      <c r="D7" s="12">
        <f>SUM(D5:D6)</f>
        <v>4858.97</v>
      </c>
      <c r="E7" s="12">
        <f>SUM(E5:E6)</f>
        <v>13387.35</v>
      </c>
      <c r="F7" s="12">
        <f>SUM(F5:F6)</f>
        <v>24719.040000000008</v>
      </c>
      <c r="G7" s="4"/>
      <c r="H7" s="4"/>
      <c r="I7" s="11"/>
      <c r="J7" s="9"/>
    </row>
    <row r="8" spans="2:12" ht="15">
      <c r="B8" s="19" t="s">
        <v>23</v>
      </c>
      <c r="C8" s="27">
        <f>сентябрь!B22</f>
        <v>-7086.909499999996</v>
      </c>
      <c r="D8" s="4"/>
      <c r="E8" s="4"/>
      <c r="F8" s="4"/>
      <c r="G8" s="4"/>
      <c r="H8" s="11"/>
      <c r="I8" s="4"/>
      <c r="J8" s="4"/>
      <c r="K8" s="11"/>
      <c r="L8" s="9"/>
    </row>
    <row r="9" spans="3:12" ht="12.75">
      <c r="C9" s="11"/>
      <c r="D9" s="4"/>
      <c r="E9" s="4"/>
      <c r="F9" s="4"/>
      <c r="G9" s="4"/>
      <c r="H9" s="11"/>
      <c r="I9" s="4"/>
      <c r="J9" s="4"/>
      <c r="K9" s="11"/>
      <c r="L9" s="9"/>
    </row>
    <row r="10" spans="1:12" ht="12.75">
      <c r="A10" s="40" t="s">
        <v>29</v>
      </c>
      <c r="B10" s="42" t="s">
        <v>9</v>
      </c>
      <c r="C10" s="43"/>
      <c r="D10" s="34" t="s">
        <v>10</v>
      </c>
      <c r="E10" s="35"/>
      <c r="F10" s="35"/>
      <c r="G10" s="36"/>
      <c r="H10" s="34" t="s">
        <v>15</v>
      </c>
      <c r="I10" s="35"/>
      <c r="J10" s="35"/>
      <c r="K10" s="35"/>
      <c r="L10" s="36"/>
    </row>
    <row r="11" spans="1:12" ht="22.5" customHeight="1">
      <c r="A11" s="41"/>
      <c r="B11" s="44"/>
      <c r="C11" s="45"/>
      <c r="D11" s="3" t="s">
        <v>11</v>
      </c>
      <c r="E11" s="3" t="s">
        <v>12</v>
      </c>
      <c r="F11" s="3" t="s">
        <v>13</v>
      </c>
      <c r="G11" s="3" t="s">
        <v>14</v>
      </c>
      <c r="H11" s="12" t="s">
        <v>16</v>
      </c>
      <c r="I11" s="6" t="s">
        <v>17</v>
      </c>
      <c r="J11" s="6" t="s">
        <v>18</v>
      </c>
      <c r="K11" s="10" t="s">
        <v>19</v>
      </c>
      <c r="L11" s="10" t="s">
        <v>20</v>
      </c>
    </row>
    <row r="12" spans="1:12" ht="12.75">
      <c r="A12" s="2"/>
      <c r="B12" s="7"/>
      <c r="C12" s="12"/>
      <c r="D12" s="3"/>
      <c r="E12" s="3"/>
      <c r="F12" s="3"/>
      <c r="G12" s="3"/>
      <c r="H12" s="12"/>
      <c r="I12" s="3"/>
      <c r="J12" s="3"/>
      <c r="K12" s="12"/>
      <c r="L12" s="8"/>
    </row>
    <row r="13" spans="1:12" ht="12.75">
      <c r="A13" s="2"/>
      <c r="B13" s="37" t="s">
        <v>25</v>
      </c>
      <c r="C13" s="38"/>
      <c r="D13" s="39"/>
      <c r="F13" s="3" t="s">
        <v>42</v>
      </c>
      <c r="G13" s="2"/>
      <c r="H13" s="12"/>
      <c r="I13" s="3"/>
      <c r="J13" s="3"/>
      <c r="K13" s="16"/>
      <c r="L13" s="14"/>
    </row>
    <row r="14" spans="1:12" ht="12.75">
      <c r="A14" s="2"/>
      <c r="B14" s="15" t="s">
        <v>26</v>
      </c>
      <c r="C14" s="15"/>
      <c r="D14" s="15"/>
      <c r="E14" s="13"/>
      <c r="F14" s="13" t="s">
        <v>21</v>
      </c>
      <c r="G14" s="16">
        <f>457.1*6.93</f>
        <v>3167.703</v>
      </c>
      <c r="H14" s="12"/>
      <c r="I14" s="3"/>
      <c r="J14" s="3"/>
      <c r="K14" s="16"/>
      <c r="L14" s="14"/>
    </row>
    <row r="15" spans="1:12" ht="12.75">
      <c r="A15" s="2"/>
      <c r="B15" s="15"/>
      <c r="C15" s="15"/>
      <c r="D15" s="15"/>
      <c r="E15" s="13"/>
      <c r="F15" s="13"/>
      <c r="G15" s="13"/>
      <c r="H15" s="12"/>
      <c r="I15" s="3"/>
      <c r="J15" s="3"/>
      <c r="K15" s="16"/>
      <c r="L15" s="14"/>
    </row>
    <row r="16" spans="1:12" ht="12.75">
      <c r="A16" s="2"/>
      <c r="B16" s="2"/>
      <c r="C16" s="2"/>
      <c r="D16" s="2"/>
      <c r="E16" s="17"/>
      <c r="F16" s="13"/>
      <c r="G16" s="13"/>
      <c r="H16" s="12"/>
      <c r="I16" s="3"/>
      <c r="J16" s="3"/>
      <c r="K16" s="16"/>
      <c r="L16" s="14"/>
    </row>
    <row r="17" spans="1:12" ht="12.75">
      <c r="A17" s="2"/>
      <c r="B17" s="15"/>
      <c r="C17" s="15"/>
      <c r="D17" s="15"/>
      <c r="E17" s="3"/>
      <c r="F17" s="13"/>
      <c r="G17" s="13"/>
      <c r="H17" s="12"/>
      <c r="I17" s="3"/>
      <c r="J17" s="3"/>
      <c r="K17" s="16"/>
      <c r="L17" s="14"/>
    </row>
    <row r="18" spans="1:12" ht="12.75">
      <c r="A18" s="2"/>
      <c r="B18" s="2"/>
      <c r="C18" s="2"/>
      <c r="D18" s="2"/>
      <c r="E18" s="17"/>
      <c r="F18" s="13"/>
      <c r="G18" s="13"/>
      <c r="H18" s="12"/>
      <c r="I18" s="3"/>
      <c r="J18" s="3"/>
      <c r="K18" s="16"/>
      <c r="L18" s="14"/>
    </row>
    <row r="19" spans="1:12" ht="12.75">
      <c r="A19" s="2"/>
      <c r="B19" s="2"/>
      <c r="C19" s="2"/>
      <c r="D19" s="2"/>
      <c r="E19" s="17"/>
      <c r="F19" s="13"/>
      <c r="G19" s="13"/>
      <c r="H19" s="12"/>
      <c r="I19" s="3"/>
      <c r="J19" s="3"/>
      <c r="K19" s="16"/>
      <c r="L19" s="14"/>
    </row>
    <row r="20" spans="1:12" ht="12.75">
      <c r="A20" s="20"/>
      <c r="B20" s="20"/>
      <c r="C20" s="20"/>
      <c r="D20" s="20"/>
      <c r="E20" s="21"/>
      <c r="F20" s="22"/>
      <c r="G20" s="22"/>
      <c r="H20" s="23"/>
      <c r="I20" s="24"/>
      <c r="J20" s="24"/>
      <c r="K20" s="25"/>
      <c r="L20" s="26"/>
    </row>
    <row r="21" spans="1:12" ht="15">
      <c r="A21" s="29" t="s">
        <v>22</v>
      </c>
      <c r="B21" s="18">
        <f>G14</f>
        <v>3167.703</v>
      </c>
      <c r="K21" s="18"/>
      <c r="L21" s="18"/>
    </row>
    <row r="22" spans="1:2" ht="15.75">
      <c r="A22" s="28" t="s">
        <v>23</v>
      </c>
      <c r="B22" s="27">
        <f>E7+C8-B21</f>
        <v>3132.7375000000043</v>
      </c>
    </row>
  </sheetData>
  <sheetProtection/>
  <mergeCells count="5">
    <mergeCell ref="H10:L10"/>
    <mergeCell ref="B13:D13"/>
    <mergeCell ref="A10:A11"/>
    <mergeCell ref="B10:C11"/>
    <mergeCell ref="D10:G10"/>
  </mergeCells>
  <printOptions/>
  <pageMargins left="0.75" right="0.75" top="1" bottom="1" header="0.5" footer="0.5"/>
  <pageSetup horizontalDpi="600" verticalDpi="600" orientation="landscape" paperSize="9" scale="76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22"/>
  <sheetViews>
    <sheetView zoomScalePageLayoutView="0" workbookViewId="0" topLeftCell="A1">
      <selection activeCell="B22" sqref="B22"/>
    </sheetView>
  </sheetViews>
  <sheetFormatPr defaultColWidth="9.00390625" defaultRowHeight="12.75"/>
  <cols>
    <col min="1" max="1" width="15.00390625" style="0" customWidth="1"/>
    <col min="2" max="2" width="12.375" style="0" customWidth="1"/>
    <col min="3" max="3" width="15.625" style="0" customWidth="1"/>
    <col min="4" max="4" width="11.125" style="0" customWidth="1"/>
    <col min="5" max="5" width="15.625" style="0" customWidth="1"/>
    <col min="6" max="6" width="17.75390625" style="0" customWidth="1"/>
    <col min="7" max="7" width="16.00390625" style="0" customWidth="1"/>
    <col min="8" max="8" width="14.625" style="0" customWidth="1"/>
    <col min="10" max="10" width="11.875" style="0" customWidth="1"/>
    <col min="11" max="11" width="10.00390625" style="0" customWidth="1"/>
    <col min="12" max="12" width="15.875" style="0" customWidth="1"/>
  </cols>
  <sheetData>
    <row r="1" spans="1:12" ht="20.25" customHeight="1">
      <c r="A1" s="1"/>
      <c r="C1" s="11"/>
      <c r="D1" s="4"/>
      <c r="E1" s="4"/>
      <c r="F1" s="5">
        <v>42338</v>
      </c>
      <c r="G1" s="4"/>
      <c r="H1" s="11"/>
      <c r="I1" s="4"/>
      <c r="J1" s="4"/>
      <c r="K1" s="11"/>
      <c r="L1" s="9"/>
    </row>
    <row r="2" spans="1:12" ht="20.25" customHeight="1">
      <c r="A2" s="1" t="s">
        <v>24</v>
      </c>
      <c r="C2" s="11"/>
      <c r="D2" s="4"/>
      <c r="E2" s="4"/>
      <c r="F2" s="4"/>
      <c r="G2" s="4"/>
      <c r="H2" s="11"/>
      <c r="I2" s="4"/>
      <c r="J2" s="4"/>
      <c r="K2" s="11"/>
      <c r="L2" s="9"/>
    </row>
    <row r="3" spans="3:10" ht="12.75">
      <c r="C3" s="12" t="s">
        <v>0</v>
      </c>
      <c r="D3" s="3" t="s">
        <v>1</v>
      </c>
      <c r="E3" s="3" t="s">
        <v>2</v>
      </c>
      <c r="F3" s="10" t="s">
        <v>3</v>
      </c>
      <c r="G3" s="4"/>
      <c r="H3" s="4"/>
      <c r="I3" s="11"/>
      <c r="J3" s="9"/>
    </row>
    <row r="4" spans="3:10" ht="12.75">
      <c r="C4" s="12" t="s">
        <v>4</v>
      </c>
      <c r="D4" s="3"/>
      <c r="E4" s="3"/>
      <c r="F4" s="10" t="s">
        <v>4</v>
      </c>
      <c r="G4" s="4"/>
      <c r="H4" s="4"/>
      <c r="I4" s="11"/>
      <c r="J4" s="9"/>
    </row>
    <row r="5" spans="1:10" ht="12.75">
      <c r="A5" s="2" t="s">
        <v>5</v>
      </c>
      <c r="B5" s="2" t="s">
        <v>7</v>
      </c>
      <c r="C5" s="12">
        <f>октябрь!F5</f>
        <v>27228.780000000006</v>
      </c>
      <c r="D5" s="12">
        <v>4858.97</v>
      </c>
      <c r="E5" s="12">
        <v>1973.8</v>
      </c>
      <c r="F5" s="12">
        <f>C5+D5-E5</f>
        <v>30113.950000000008</v>
      </c>
      <c r="G5" s="4"/>
      <c r="H5" s="4" t="s">
        <v>27</v>
      </c>
      <c r="I5" s="11">
        <f>октябрь!I5+0</f>
        <v>2466.26</v>
      </c>
      <c r="J5" s="9"/>
    </row>
    <row r="6" spans="2:10" ht="12.75">
      <c r="B6" s="2" t="s">
        <v>6</v>
      </c>
      <c r="C6" s="12">
        <f>октябрь!F6</f>
        <v>-2509.74</v>
      </c>
      <c r="D6" s="12">
        <v>0</v>
      </c>
      <c r="E6" s="12">
        <v>0</v>
      </c>
      <c r="F6" s="12">
        <f>C6+D6-E6</f>
        <v>-2509.74</v>
      </c>
      <c r="G6" s="4"/>
      <c r="H6" s="4"/>
      <c r="I6" s="11"/>
      <c r="J6" s="9"/>
    </row>
    <row r="7" spans="2:10" ht="12.75">
      <c r="B7" s="2" t="s">
        <v>8</v>
      </c>
      <c r="C7" s="12">
        <f>SUM(C5:C6)</f>
        <v>24719.040000000008</v>
      </c>
      <c r="D7" s="12">
        <f>SUM(D5:D6)</f>
        <v>4858.97</v>
      </c>
      <c r="E7" s="12">
        <f>SUM(E5:E6)</f>
        <v>1973.8</v>
      </c>
      <c r="F7" s="12">
        <f>SUM(F5:F6)</f>
        <v>27604.210000000006</v>
      </c>
      <c r="G7" s="4"/>
      <c r="H7" s="4"/>
      <c r="I7" s="11"/>
      <c r="J7" s="9"/>
    </row>
    <row r="8" spans="2:12" ht="15">
      <c r="B8" s="19" t="s">
        <v>23</v>
      </c>
      <c r="C8" s="27">
        <f>октябрь!B22</f>
        <v>3132.7375000000043</v>
      </c>
      <c r="D8" s="4"/>
      <c r="E8" s="4"/>
      <c r="F8" s="4"/>
      <c r="G8" s="4"/>
      <c r="H8" s="11"/>
      <c r="I8" s="4"/>
      <c r="J8" s="4"/>
      <c r="K8" s="11"/>
      <c r="L8" s="9"/>
    </row>
    <row r="9" spans="3:12" ht="12.75">
      <c r="C9" s="11"/>
      <c r="D9" s="4"/>
      <c r="E9" s="4"/>
      <c r="F9" s="4"/>
      <c r="G9" s="4"/>
      <c r="H9" s="11"/>
      <c r="I9" s="4"/>
      <c r="J9" s="4"/>
      <c r="K9" s="11"/>
      <c r="L9" s="9"/>
    </row>
    <row r="10" spans="1:12" ht="12.75">
      <c r="A10" s="40" t="s">
        <v>29</v>
      </c>
      <c r="B10" s="42" t="s">
        <v>9</v>
      </c>
      <c r="C10" s="43"/>
      <c r="D10" s="34" t="s">
        <v>10</v>
      </c>
      <c r="E10" s="35"/>
      <c r="F10" s="35"/>
      <c r="G10" s="36"/>
      <c r="H10" s="34" t="s">
        <v>15</v>
      </c>
      <c r="I10" s="35"/>
      <c r="J10" s="35"/>
      <c r="K10" s="35"/>
      <c r="L10" s="36"/>
    </row>
    <row r="11" spans="1:12" ht="22.5" customHeight="1">
      <c r="A11" s="41"/>
      <c r="B11" s="44"/>
      <c r="C11" s="45"/>
      <c r="D11" s="3" t="s">
        <v>11</v>
      </c>
      <c r="E11" s="3" t="s">
        <v>12</v>
      </c>
      <c r="F11" s="3" t="s">
        <v>13</v>
      </c>
      <c r="G11" s="3" t="s">
        <v>14</v>
      </c>
      <c r="H11" s="12" t="s">
        <v>16</v>
      </c>
      <c r="I11" s="6" t="s">
        <v>17</v>
      </c>
      <c r="J11" s="6" t="s">
        <v>18</v>
      </c>
      <c r="K11" s="10" t="s">
        <v>19</v>
      </c>
      <c r="L11" s="10" t="s">
        <v>20</v>
      </c>
    </row>
    <row r="12" spans="1:12" ht="12.75">
      <c r="A12" s="2"/>
      <c r="B12" s="7"/>
      <c r="C12" s="12"/>
      <c r="D12" s="3"/>
      <c r="E12" s="3"/>
      <c r="F12" s="3"/>
      <c r="G12" s="3"/>
      <c r="H12" s="12"/>
      <c r="I12" s="3"/>
      <c r="J12" s="3"/>
      <c r="K12" s="12"/>
      <c r="L12" s="8"/>
    </row>
    <row r="13" spans="1:12" ht="12.75">
      <c r="A13" s="2"/>
      <c r="B13" s="37" t="s">
        <v>25</v>
      </c>
      <c r="C13" s="38"/>
      <c r="D13" s="39"/>
      <c r="F13" s="3" t="s">
        <v>42</v>
      </c>
      <c r="G13" s="2"/>
      <c r="H13" s="12"/>
      <c r="I13" s="3"/>
      <c r="J13" s="3"/>
      <c r="K13" s="16"/>
      <c r="L13" s="14"/>
    </row>
    <row r="14" spans="1:12" ht="12.75">
      <c r="A14" s="2"/>
      <c r="B14" s="15" t="s">
        <v>26</v>
      </c>
      <c r="C14" s="15"/>
      <c r="D14" s="15"/>
      <c r="E14" s="13"/>
      <c r="F14" s="13" t="s">
        <v>21</v>
      </c>
      <c r="G14" s="16">
        <f>457.1*6.93</f>
        <v>3167.703</v>
      </c>
      <c r="H14" s="12"/>
      <c r="I14" s="3"/>
      <c r="J14" s="3"/>
      <c r="K14" s="16"/>
      <c r="L14" s="14"/>
    </row>
    <row r="15" spans="1:12" ht="12.75">
      <c r="A15" s="2"/>
      <c r="B15" s="15"/>
      <c r="C15" s="15"/>
      <c r="D15" s="15"/>
      <c r="E15" s="13"/>
      <c r="F15" s="13"/>
      <c r="G15" s="13"/>
      <c r="H15" s="12"/>
      <c r="I15" s="3"/>
      <c r="J15" s="3"/>
      <c r="K15" s="16"/>
      <c r="L15" s="14"/>
    </row>
    <row r="16" spans="1:12" ht="12.75">
      <c r="A16" s="2"/>
      <c r="B16" s="51" t="s">
        <v>43</v>
      </c>
      <c r="C16" s="52"/>
      <c r="D16" s="2"/>
      <c r="E16" s="17"/>
      <c r="F16" s="13"/>
      <c r="G16" s="13"/>
      <c r="H16" s="12"/>
      <c r="I16" s="3"/>
      <c r="J16" s="3"/>
      <c r="K16" s="16"/>
      <c r="L16" s="14"/>
    </row>
    <row r="17" spans="1:12" ht="12.75">
      <c r="A17" s="2"/>
      <c r="B17" s="53"/>
      <c r="C17" s="54"/>
      <c r="D17" s="15"/>
      <c r="E17" s="3"/>
      <c r="F17" s="13" t="s">
        <v>44</v>
      </c>
      <c r="G17" s="13">
        <v>515.6</v>
      </c>
      <c r="H17" s="12"/>
      <c r="I17" s="3"/>
      <c r="J17" s="3"/>
      <c r="K17" s="16"/>
      <c r="L17" s="14"/>
    </row>
    <row r="18" spans="1:12" ht="12.75">
      <c r="A18" s="2"/>
      <c r="B18" s="2"/>
      <c r="C18" s="2"/>
      <c r="D18" s="2"/>
      <c r="E18" s="17"/>
      <c r="F18" s="13"/>
      <c r="G18" s="13"/>
      <c r="H18" s="12"/>
      <c r="I18" s="3"/>
      <c r="J18" s="3"/>
      <c r="K18" s="16"/>
      <c r="L18" s="14"/>
    </row>
    <row r="19" spans="1:12" ht="12.75">
      <c r="A19" s="2"/>
      <c r="B19" s="2"/>
      <c r="C19" s="2"/>
      <c r="D19" s="2"/>
      <c r="E19" s="17"/>
      <c r="F19" s="13"/>
      <c r="G19" s="13"/>
      <c r="H19" s="12"/>
      <c r="I19" s="3"/>
      <c r="J19" s="3"/>
      <c r="K19" s="16"/>
      <c r="L19" s="14"/>
    </row>
    <row r="20" spans="1:12" ht="12.75">
      <c r="A20" s="20"/>
      <c r="B20" s="20"/>
      <c r="C20" s="20"/>
      <c r="D20" s="20"/>
      <c r="E20" s="21"/>
      <c r="F20" s="22"/>
      <c r="G20" s="22"/>
      <c r="H20" s="23"/>
      <c r="I20" s="24"/>
      <c r="J20" s="24"/>
      <c r="K20" s="25"/>
      <c r="L20" s="26"/>
    </row>
    <row r="21" spans="1:12" ht="15">
      <c r="A21" s="29" t="s">
        <v>22</v>
      </c>
      <c r="B21" s="27">
        <f>G14+G17</f>
        <v>3683.303</v>
      </c>
      <c r="K21" s="18"/>
      <c r="L21" s="18"/>
    </row>
    <row r="22" spans="1:2" ht="15.75">
      <c r="A22" s="28" t="s">
        <v>23</v>
      </c>
      <c r="B22" s="27">
        <f>E7+C8-B21</f>
        <v>1423.2345000000041</v>
      </c>
    </row>
  </sheetData>
  <sheetProtection/>
  <mergeCells count="6">
    <mergeCell ref="H10:L10"/>
    <mergeCell ref="B13:D13"/>
    <mergeCell ref="A10:A11"/>
    <mergeCell ref="B10:C11"/>
    <mergeCell ref="D10:G10"/>
    <mergeCell ref="B16:C17"/>
  </mergeCells>
  <printOptions/>
  <pageMargins left="0.75" right="0.75" top="1" bottom="1" header="0.5" footer="0.5"/>
  <pageSetup horizontalDpi="600" verticalDpi="600" orientation="landscape" paperSize="9" scale="77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22"/>
  <sheetViews>
    <sheetView tabSelected="1" zoomScalePageLayoutView="0" workbookViewId="0" topLeftCell="A1">
      <selection activeCell="I6" sqref="I6"/>
    </sheetView>
  </sheetViews>
  <sheetFormatPr defaultColWidth="9.00390625" defaultRowHeight="12.75"/>
  <cols>
    <col min="1" max="1" width="15.00390625" style="0" customWidth="1"/>
    <col min="2" max="2" width="12.375" style="0" customWidth="1"/>
    <col min="3" max="3" width="15.625" style="0" customWidth="1"/>
    <col min="4" max="4" width="11.125" style="0" customWidth="1"/>
    <col min="5" max="5" width="15.625" style="0" customWidth="1"/>
    <col min="6" max="6" width="17.75390625" style="0" customWidth="1"/>
    <col min="7" max="7" width="16.00390625" style="0" customWidth="1"/>
    <col min="8" max="8" width="14.625" style="0" customWidth="1"/>
    <col min="10" max="10" width="11.875" style="0" customWidth="1"/>
    <col min="11" max="11" width="10.00390625" style="0" customWidth="1"/>
    <col min="12" max="12" width="15.875" style="0" customWidth="1"/>
  </cols>
  <sheetData>
    <row r="1" spans="1:12" ht="20.25" customHeight="1">
      <c r="A1" s="1"/>
      <c r="C1" s="11"/>
      <c r="D1" s="4"/>
      <c r="E1" s="4"/>
      <c r="F1" s="5">
        <v>42368</v>
      </c>
      <c r="G1" s="4"/>
      <c r="H1" s="11"/>
      <c r="I1" s="4"/>
      <c r="J1" s="4"/>
      <c r="K1" s="11"/>
      <c r="L1" s="9"/>
    </row>
    <row r="2" spans="1:12" ht="20.25" customHeight="1">
      <c r="A2" s="1" t="s">
        <v>24</v>
      </c>
      <c r="C2" s="11"/>
      <c r="D2" s="4"/>
      <c r="E2" s="4"/>
      <c r="F2" s="4"/>
      <c r="G2" s="4"/>
      <c r="H2" s="11"/>
      <c r="I2" s="4"/>
      <c r="J2" s="4"/>
      <c r="K2" s="11"/>
      <c r="L2" s="9"/>
    </row>
    <row r="3" spans="3:10" ht="12.75">
      <c r="C3" s="12" t="s">
        <v>0</v>
      </c>
      <c r="D3" s="3" t="s">
        <v>1</v>
      </c>
      <c r="E3" s="3" t="s">
        <v>2</v>
      </c>
      <c r="F3" s="10" t="s">
        <v>3</v>
      </c>
      <c r="G3" s="4"/>
      <c r="H3" s="4"/>
      <c r="I3" s="11"/>
      <c r="J3" s="9"/>
    </row>
    <row r="4" spans="3:10" ht="12.75">
      <c r="C4" s="12" t="s">
        <v>4</v>
      </c>
      <c r="D4" s="3"/>
      <c r="E4" s="3"/>
      <c r="F4" s="10" t="s">
        <v>4</v>
      </c>
      <c r="G4" s="4"/>
      <c r="H4" s="4"/>
      <c r="I4" s="11"/>
      <c r="J4" s="9"/>
    </row>
    <row r="5" spans="1:10" ht="12.75">
      <c r="A5" s="2" t="s">
        <v>5</v>
      </c>
      <c r="B5" s="2" t="s">
        <v>7</v>
      </c>
      <c r="C5" s="12">
        <f>ноябрь!F5</f>
        <v>30113.950000000008</v>
      </c>
      <c r="D5" s="12">
        <v>4858.97</v>
      </c>
      <c r="E5" s="12">
        <v>3650.12</v>
      </c>
      <c r="F5" s="12">
        <f>C5+D5-E5</f>
        <v>31322.800000000007</v>
      </c>
      <c r="G5" s="4"/>
      <c r="H5" s="4" t="s">
        <v>27</v>
      </c>
      <c r="I5" s="11">
        <f>ноябрь!I5+0</f>
        <v>2466.26</v>
      </c>
      <c r="J5" s="9"/>
    </row>
    <row r="6" spans="2:10" ht="12.75">
      <c r="B6" s="2" t="s">
        <v>6</v>
      </c>
      <c r="C6" s="12">
        <f>ноябрь!F6</f>
        <v>-2509.74</v>
      </c>
      <c r="D6" s="12">
        <v>0</v>
      </c>
      <c r="E6" s="12">
        <v>0</v>
      </c>
      <c r="F6" s="12">
        <f>C6+D6-E6</f>
        <v>-2509.74</v>
      </c>
      <c r="G6" s="4"/>
      <c r="H6" s="4"/>
      <c r="I6" s="11"/>
      <c r="J6" s="9"/>
    </row>
    <row r="7" spans="2:10" ht="12.75">
      <c r="B7" s="2" t="s">
        <v>8</v>
      </c>
      <c r="C7" s="12">
        <f>SUM(C5:C6)</f>
        <v>27604.210000000006</v>
      </c>
      <c r="D7" s="12">
        <f>SUM(D5:D6)</f>
        <v>4858.97</v>
      </c>
      <c r="E7" s="12">
        <f>SUM(E5:E6)</f>
        <v>3650.12</v>
      </c>
      <c r="F7" s="12">
        <f>SUM(F5:F6)</f>
        <v>28813.060000000005</v>
      </c>
      <c r="G7" s="4"/>
      <c r="H7" s="4"/>
      <c r="I7" s="11"/>
      <c r="J7" s="9"/>
    </row>
    <row r="8" spans="2:12" ht="15">
      <c r="B8" s="19" t="s">
        <v>23</v>
      </c>
      <c r="C8" s="27">
        <f>ноябрь!B22</f>
        <v>1423.2345000000041</v>
      </c>
      <c r="D8" s="4"/>
      <c r="E8" s="4"/>
      <c r="F8" s="4"/>
      <c r="G8" s="4"/>
      <c r="H8" s="11"/>
      <c r="I8" s="4"/>
      <c r="J8" s="4"/>
      <c r="K8" s="11"/>
      <c r="L8" s="9"/>
    </row>
    <row r="9" spans="3:12" ht="12.75">
      <c r="C9" s="11"/>
      <c r="D9" s="4"/>
      <c r="E9" s="4"/>
      <c r="F9" s="4"/>
      <c r="G9" s="4"/>
      <c r="H9" s="11"/>
      <c r="I9" s="4"/>
      <c r="J9" s="4"/>
      <c r="K9" s="11"/>
      <c r="L9" s="9"/>
    </row>
    <row r="10" spans="1:12" ht="12.75">
      <c r="A10" s="40" t="s">
        <v>29</v>
      </c>
      <c r="B10" s="42" t="s">
        <v>9</v>
      </c>
      <c r="C10" s="43"/>
      <c r="D10" s="34" t="s">
        <v>10</v>
      </c>
      <c r="E10" s="35"/>
      <c r="F10" s="35"/>
      <c r="G10" s="36"/>
      <c r="H10" s="34" t="s">
        <v>15</v>
      </c>
      <c r="I10" s="35"/>
      <c r="J10" s="35"/>
      <c r="K10" s="35"/>
      <c r="L10" s="36"/>
    </row>
    <row r="11" spans="1:12" ht="22.5" customHeight="1">
      <c r="A11" s="41"/>
      <c r="B11" s="44"/>
      <c r="C11" s="45"/>
      <c r="D11" s="3" t="s">
        <v>11</v>
      </c>
      <c r="E11" s="3" t="s">
        <v>12</v>
      </c>
      <c r="F11" s="3" t="s">
        <v>13</v>
      </c>
      <c r="G11" s="3" t="s">
        <v>14</v>
      </c>
      <c r="H11" s="12" t="s">
        <v>16</v>
      </c>
      <c r="I11" s="6" t="s">
        <v>17</v>
      </c>
      <c r="J11" s="6" t="s">
        <v>18</v>
      </c>
      <c r="K11" s="10" t="s">
        <v>19</v>
      </c>
      <c r="L11" s="10" t="s">
        <v>20</v>
      </c>
    </row>
    <row r="12" spans="1:12" ht="12.75">
      <c r="A12" s="2"/>
      <c r="B12" s="7"/>
      <c r="C12" s="12"/>
      <c r="D12" s="3"/>
      <c r="E12" s="3"/>
      <c r="F12" s="3"/>
      <c r="G12" s="3"/>
      <c r="H12" s="12"/>
      <c r="I12" s="3"/>
      <c r="J12" s="3"/>
      <c r="K12" s="12"/>
      <c r="L12" s="8"/>
    </row>
    <row r="13" spans="1:12" ht="12.75">
      <c r="A13" s="2"/>
      <c r="B13" s="37" t="s">
        <v>25</v>
      </c>
      <c r="C13" s="38"/>
      <c r="D13" s="39"/>
      <c r="F13" s="3" t="s">
        <v>42</v>
      </c>
      <c r="G13" s="2"/>
      <c r="H13" s="12"/>
      <c r="I13" s="3"/>
      <c r="J13" s="3"/>
      <c r="K13" s="16"/>
      <c r="L13" s="14"/>
    </row>
    <row r="14" spans="1:12" ht="12.75">
      <c r="A14" s="2"/>
      <c r="B14" s="15" t="s">
        <v>26</v>
      </c>
      <c r="C14" s="15"/>
      <c r="D14" s="15"/>
      <c r="E14" s="13"/>
      <c r="F14" s="13" t="s">
        <v>21</v>
      </c>
      <c r="G14" s="16">
        <f>457.1*6.93</f>
        <v>3167.703</v>
      </c>
      <c r="H14" s="12"/>
      <c r="I14" s="3"/>
      <c r="J14" s="3"/>
      <c r="K14" s="16"/>
      <c r="L14" s="14"/>
    </row>
    <row r="15" spans="1:12" ht="12.75">
      <c r="A15" s="2"/>
      <c r="B15" s="15"/>
      <c r="C15" s="15"/>
      <c r="D15" s="15"/>
      <c r="E15" s="13"/>
      <c r="F15" s="13"/>
      <c r="G15" s="13"/>
      <c r="H15" s="12"/>
      <c r="I15" s="3"/>
      <c r="J15" s="3"/>
      <c r="K15" s="16"/>
      <c r="L15" s="14"/>
    </row>
    <row r="16" spans="1:12" ht="12.75">
      <c r="A16" s="2"/>
      <c r="B16" s="46" t="s">
        <v>45</v>
      </c>
      <c r="C16" s="47"/>
      <c r="D16" s="2"/>
      <c r="E16" s="17"/>
      <c r="F16" s="13"/>
      <c r="G16" s="13"/>
      <c r="H16" s="12"/>
      <c r="I16" s="3"/>
      <c r="J16" s="3"/>
      <c r="K16" s="16"/>
      <c r="L16" s="14"/>
    </row>
    <row r="17" spans="1:12" ht="12.75">
      <c r="A17" s="2"/>
      <c r="B17" s="48"/>
      <c r="C17" s="49"/>
      <c r="D17" s="15"/>
      <c r="E17" s="3"/>
      <c r="F17" s="13" t="s">
        <v>44</v>
      </c>
      <c r="G17" s="13">
        <v>732.5</v>
      </c>
      <c r="H17" s="12"/>
      <c r="I17" s="3"/>
      <c r="J17" s="3"/>
      <c r="K17" s="16"/>
      <c r="L17" s="14"/>
    </row>
    <row r="18" spans="1:12" ht="12.75">
      <c r="A18" s="2"/>
      <c r="B18" s="2"/>
      <c r="C18" s="2"/>
      <c r="D18" s="2"/>
      <c r="E18" s="17"/>
      <c r="F18" s="13"/>
      <c r="G18" s="13"/>
      <c r="H18" s="12"/>
      <c r="I18" s="3"/>
      <c r="J18" s="3"/>
      <c r="K18" s="16"/>
      <c r="L18" s="14"/>
    </row>
    <row r="19" spans="1:12" ht="12.75">
      <c r="A19" s="2"/>
      <c r="B19" s="2"/>
      <c r="C19" s="2"/>
      <c r="D19" s="2"/>
      <c r="E19" s="17"/>
      <c r="F19" s="13"/>
      <c r="G19" s="13"/>
      <c r="H19" s="12"/>
      <c r="I19" s="3"/>
      <c r="J19" s="3"/>
      <c r="K19" s="16"/>
      <c r="L19" s="14"/>
    </row>
    <row r="20" spans="1:12" ht="12.75">
      <c r="A20" s="20"/>
      <c r="B20" s="20"/>
      <c r="C20" s="20"/>
      <c r="D20" s="20"/>
      <c r="E20" s="21"/>
      <c r="F20" s="22"/>
      <c r="G20" s="22"/>
      <c r="H20" s="23"/>
      <c r="I20" s="24"/>
      <c r="J20" s="24"/>
      <c r="K20" s="25"/>
      <c r="L20" s="26"/>
    </row>
    <row r="21" spans="1:12" ht="15">
      <c r="A21" s="29" t="s">
        <v>22</v>
      </c>
      <c r="B21" s="27">
        <f>G14+732.5</f>
        <v>3900.203</v>
      </c>
      <c r="K21" s="18"/>
      <c r="L21" s="18"/>
    </row>
    <row r="22" spans="1:2" ht="15.75">
      <c r="A22" s="28" t="s">
        <v>23</v>
      </c>
      <c r="B22" s="27">
        <f>E7+C8-B21</f>
        <v>1173.151500000004</v>
      </c>
    </row>
  </sheetData>
  <sheetProtection/>
  <mergeCells count="6">
    <mergeCell ref="H10:L10"/>
    <mergeCell ref="B13:D13"/>
    <mergeCell ref="A10:A11"/>
    <mergeCell ref="B10:C11"/>
    <mergeCell ref="D10:G10"/>
    <mergeCell ref="B16:C17"/>
  </mergeCells>
  <printOptions/>
  <pageMargins left="0.75" right="0.75" top="1" bottom="1" header="0.5" footer="0.5"/>
  <pageSetup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2"/>
  <sheetViews>
    <sheetView zoomScalePageLayoutView="0" workbookViewId="0" topLeftCell="A1">
      <selection activeCell="C8" sqref="C8"/>
    </sheetView>
  </sheetViews>
  <sheetFormatPr defaultColWidth="9.00390625" defaultRowHeight="12.75"/>
  <cols>
    <col min="1" max="1" width="15.00390625" style="0" customWidth="1"/>
    <col min="2" max="2" width="12.375" style="0" customWidth="1"/>
    <col min="3" max="3" width="15.625" style="0" customWidth="1"/>
    <col min="4" max="4" width="11.125" style="0" customWidth="1"/>
    <col min="5" max="5" width="15.625" style="0" customWidth="1"/>
    <col min="6" max="6" width="17.75390625" style="0" customWidth="1"/>
    <col min="7" max="7" width="15.25390625" style="0" customWidth="1"/>
    <col min="8" max="8" width="13.75390625" style="0" customWidth="1"/>
    <col min="9" max="9" width="10.125" style="0" customWidth="1"/>
    <col min="10" max="10" width="11.875" style="0" customWidth="1"/>
    <col min="11" max="11" width="10.00390625" style="0" customWidth="1"/>
    <col min="12" max="12" width="13.375" style="0" customWidth="1"/>
  </cols>
  <sheetData>
    <row r="1" spans="1:12" ht="20.25" customHeight="1">
      <c r="A1" s="1"/>
      <c r="C1" s="11"/>
      <c r="D1" s="4"/>
      <c r="E1" s="4"/>
      <c r="F1" s="5" t="s">
        <v>30</v>
      </c>
      <c r="G1" s="4"/>
      <c r="H1" s="11"/>
      <c r="I1" s="4"/>
      <c r="J1" s="4"/>
      <c r="K1" s="11"/>
      <c r="L1" s="9"/>
    </row>
    <row r="2" spans="1:12" ht="20.25" customHeight="1">
      <c r="A2" s="1" t="s">
        <v>24</v>
      </c>
      <c r="C2" s="11"/>
      <c r="D2" s="4"/>
      <c r="E2" s="4"/>
      <c r="F2" s="4"/>
      <c r="G2" s="4"/>
      <c r="H2" s="11"/>
      <c r="I2" s="4"/>
      <c r="J2" s="4"/>
      <c r="K2" s="11"/>
      <c r="L2" s="9"/>
    </row>
    <row r="3" spans="3:10" ht="12.75">
      <c r="C3" s="12" t="s">
        <v>0</v>
      </c>
      <c r="D3" s="3" t="s">
        <v>1</v>
      </c>
      <c r="E3" s="3" t="s">
        <v>2</v>
      </c>
      <c r="F3" s="10" t="s">
        <v>3</v>
      </c>
      <c r="G3" s="4"/>
      <c r="H3" s="4"/>
      <c r="I3" s="11"/>
      <c r="J3" s="9"/>
    </row>
    <row r="4" spans="3:10" ht="12.75">
      <c r="C4" s="12" t="s">
        <v>4</v>
      </c>
      <c r="D4" s="3"/>
      <c r="E4" s="3"/>
      <c r="F4" s="10" t="s">
        <v>4</v>
      </c>
      <c r="G4" s="4"/>
      <c r="H4" s="4"/>
      <c r="I4" s="11"/>
      <c r="J4" s="9"/>
    </row>
    <row r="5" spans="1:10" ht="12.75">
      <c r="A5" s="2" t="s">
        <v>5</v>
      </c>
      <c r="B5" s="2" t="s">
        <v>7</v>
      </c>
      <c r="C5" s="12">
        <f>январь!F5</f>
        <v>20658.06</v>
      </c>
      <c r="D5" s="12">
        <v>4516.14</v>
      </c>
      <c r="E5" s="12">
        <v>2835.32</v>
      </c>
      <c r="F5" s="12">
        <f>C5+D5-E5</f>
        <v>22338.88</v>
      </c>
      <c r="G5" s="4"/>
      <c r="H5" s="4" t="s">
        <v>27</v>
      </c>
      <c r="I5" s="11">
        <f>январь!I5</f>
        <v>12220.57</v>
      </c>
      <c r="J5" s="9"/>
    </row>
    <row r="6" spans="2:10" ht="12.75">
      <c r="B6" s="2" t="s">
        <v>6</v>
      </c>
      <c r="C6" s="12">
        <f>январь!F6</f>
        <v>-2509.74</v>
      </c>
      <c r="D6" s="12">
        <v>0</v>
      </c>
      <c r="E6" s="12">
        <v>0</v>
      </c>
      <c r="F6" s="12">
        <f>C6+D6-E6</f>
        <v>-2509.74</v>
      </c>
      <c r="G6" s="4"/>
      <c r="H6" s="4"/>
      <c r="I6" s="11"/>
      <c r="J6" s="9"/>
    </row>
    <row r="7" spans="2:10" ht="12.75">
      <c r="B7" s="2" t="s">
        <v>8</v>
      </c>
      <c r="C7" s="12">
        <f>SUM(C5:C6)</f>
        <v>18148.32</v>
      </c>
      <c r="D7" s="12">
        <f>SUM(D5:D6)</f>
        <v>4516.14</v>
      </c>
      <c r="E7" s="12">
        <f>SUM(E5:E6)</f>
        <v>2835.32</v>
      </c>
      <c r="F7" s="12">
        <f>SUM(F5:F6)</f>
        <v>19829.14</v>
      </c>
      <c r="G7" s="4"/>
      <c r="H7" s="4"/>
      <c r="I7" s="11"/>
      <c r="J7" s="9"/>
    </row>
    <row r="8" spans="2:12" ht="15">
      <c r="B8" s="19" t="s">
        <v>23</v>
      </c>
      <c r="C8" s="27">
        <f>январь!B22</f>
        <v>5640.1335</v>
      </c>
      <c r="D8" s="4"/>
      <c r="E8" s="4"/>
      <c r="F8" s="4"/>
      <c r="G8" s="4"/>
      <c r="H8" s="11"/>
      <c r="I8" s="4"/>
      <c r="J8" s="4"/>
      <c r="K8" s="11"/>
      <c r="L8" s="9"/>
    </row>
    <row r="9" spans="3:12" ht="12.75">
      <c r="C9" s="11"/>
      <c r="D9" s="4"/>
      <c r="E9" s="4"/>
      <c r="F9" s="4"/>
      <c r="G9" s="4"/>
      <c r="H9" s="11"/>
      <c r="I9" s="4"/>
      <c r="J9" s="4"/>
      <c r="K9" s="11"/>
      <c r="L9" s="9"/>
    </row>
    <row r="10" spans="1:12" ht="12.75">
      <c r="A10" s="40" t="s">
        <v>29</v>
      </c>
      <c r="B10" s="42" t="s">
        <v>9</v>
      </c>
      <c r="C10" s="43"/>
      <c r="D10" s="34" t="s">
        <v>10</v>
      </c>
      <c r="E10" s="35"/>
      <c r="F10" s="35"/>
      <c r="G10" s="36"/>
      <c r="H10" s="34" t="s">
        <v>15</v>
      </c>
      <c r="I10" s="35"/>
      <c r="J10" s="35"/>
      <c r="K10" s="35"/>
      <c r="L10" s="36"/>
    </row>
    <row r="11" spans="1:12" ht="22.5" customHeight="1">
      <c r="A11" s="41"/>
      <c r="B11" s="44"/>
      <c r="C11" s="45"/>
      <c r="D11" s="3" t="s">
        <v>11</v>
      </c>
      <c r="E11" s="3" t="s">
        <v>12</v>
      </c>
      <c r="F11" s="3" t="s">
        <v>13</v>
      </c>
      <c r="G11" s="3" t="s">
        <v>14</v>
      </c>
      <c r="H11" s="12" t="s">
        <v>16</v>
      </c>
      <c r="I11" s="6" t="s">
        <v>17</v>
      </c>
      <c r="J11" s="6" t="s">
        <v>18</v>
      </c>
      <c r="K11" s="10" t="s">
        <v>19</v>
      </c>
      <c r="L11" s="10" t="s">
        <v>20</v>
      </c>
    </row>
    <row r="12" spans="1:12" ht="12.75">
      <c r="A12" s="2"/>
      <c r="B12" s="7"/>
      <c r="C12" s="12"/>
      <c r="D12" s="3"/>
      <c r="E12" s="3"/>
      <c r="F12" s="3"/>
      <c r="G12" s="3"/>
      <c r="H12" s="12"/>
      <c r="I12" s="3"/>
      <c r="J12" s="3"/>
      <c r="K12" s="12"/>
      <c r="L12" s="8"/>
    </row>
    <row r="13" spans="1:12" ht="12.75">
      <c r="A13" s="2"/>
      <c r="B13" s="37" t="s">
        <v>25</v>
      </c>
      <c r="C13" s="38"/>
      <c r="D13" s="39"/>
      <c r="F13" s="3" t="s">
        <v>28</v>
      </c>
      <c r="G13" s="2"/>
      <c r="H13" s="12"/>
      <c r="I13" s="3"/>
      <c r="J13" s="3"/>
      <c r="K13" s="16"/>
      <c r="L13" s="14"/>
    </row>
    <row r="14" spans="1:12" ht="12.75">
      <c r="A14" s="2"/>
      <c r="B14" s="15" t="s">
        <v>26</v>
      </c>
      <c r="C14" s="15"/>
      <c r="D14" s="15"/>
      <c r="E14" s="13"/>
      <c r="F14" s="13" t="s">
        <v>21</v>
      </c>
      <c r="G14" s="13">
        <v>2943.72</v>
      </c>
      <c r="H14" s="12"/>
      <c r="I14" s="3"/>
      <c r="J14" s="3"/>
      <c r="K14" s="16"/>
      <c r="L14" s="14"/>
    </row>
    <row r="15" spans="1:12" ht="12.75">
      <c r="A15" s="2"/>
      <c r="B15" s="15"/>
      <c r="C15" s="15"/>
      <c r="D15" s="15"/>
      <c r="E15" s="13"/>
      <c r="F15" s="13"/>
      <c r="G15" s="13"/>
      <c r="H15" s="12"/>
      <c r="I15" s="3"/>
      <c r="J15" s="3"/>
      <c r="K15" s="16"/>
      <c r="L15" s="14"/>
    </row>
    <row r="16" spans="1:12" ht="12.75">
      <c r="A16" s="2"/>
      <c r="B16" s="2"/>
      <c r="C16" s="2"/>
      <c r="D16" s="2"/>
      <c r="E16" s="17"/>
      <c r="F16" s="13"/>
      <c r="G16" s="13"/>
      <c r="H16" s="12"/>
      <c r="I16" s="3"/>
      <c r="J16" s="3"/>
      <c r="K16" s="16"/>
      <c r="L16" s="14"/>
    </row>
    <row r="17" spans="1:12" ht="12.75">
      <c r="A17" s="2"/>
      <c r="B17" s="15"/>
      <c r="C17" s="15"/>
      <c r="D17" s="15"/>
      <c r="E17" s="3"/>
      <c r="F17" s="13"/>
      <c r="G17" s="13"/>
      <c r="H17" s="12"/>
      <c r="I17" s="3"/>
      <c r="J17" s="3"/>
      <c r="K17" s="16"/>
      <c r="L17" s="14"/>
    </row>
    <row r="18" spans="1:12" ht="12.75">
      <c r="A18" s="2"/>
      <c r="B18" s="2"/>
      <c r="C18" s="2"/>
      <c r="D18" s="2"/>
      <c r="E18" s="17"/>
      <c r="F18" s="13"/>
      <c r="G18" s="13"/>
      <c r="H18" s="12"/>
      <c r="I18" s="3"/>
      <c r="J18" s="3"/>
      <c r="K18" s="16"/>
      <c r="L18" s="14"/>
    </row>
    <row r="19" spans="1:12" ht="12.75">
      <c r="A19" s="2"/>
      <c r="B19" s="2"/>
      <c r="C19" s="2"/>
      <c r="D19" s="2"/>
      <c r="E19" s="17"/>
      <c r="F19" s="13"/>
      <c r="G19" s="13"/>
      <c r="H19" s="12"/>
      <c r="I19" s="3"/>
      <c r="J19" s="3"/>
      <c r="K19" s="16"/>
      <c r="L19" s="14"/>
    </row>
    <row r="20" spans="1:12" ht="12.75">
      <c r="A20" s="20"/>
      <c r="B20" s="20"/>
      <c r="C20" s="20"/>
      <c r="D20" s="20"/>
      <c r="E20" s="21"/>
      <c r="F20" s="22"/>
      <c r="G20" s="22"/>
      <c r="H20" s="23"/>
      <c r="I20" s="24"/>
      <c r="J20" s="24"/>
      <c r="K20" s="25"/>
      <c r="L20" s="26"/>
    </row>
    <row r="21" spans="1:12" ht="15">
      <c r="A21" s="29" t="s">
        <v>22</v>
      </c>
      <c r="B21" s="18">
        <f>G14</f>
        <v>2943.72</v>
      </c>
      <c r="K21" s="18"/>
      <c r="L21" s="18"/>
    </row>
    <row r="22" spans="1:2" ht="15.75">
      <c r="A22" s="28" t="s">
        <v>23</v>
      </c>
      <c r="B22" s="27">
        <f>E7+C8-B21</f>
        <v>5531.7335</v>
      </c>
    </row>
  </sheetData>
  <sheetProtection/>
  <mergeCells count="5">
    <mergeCell ref="H10:L10"/>
    <mergeCell ref="B13:D13"/>
    <mergeCell ref="A10:A11"/>
    <mergeCell ref="B10:C11"/>
    <mergeCell ref="D10:G10"/>
  </mergeCells>
  <printOptions/>
  <pageMargins left="0.75" right="0.75" top="1" bottom="1" header="0.5" footer="0.5"/>
  <pageSetup horizontalDpi="600" verticalDpi="600" orientation="landscape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2"/>
  <sheetViews>
    <sheetView zoomScalePageLayoutView="0" workbookViewId="0" topLeftCell="A1">
      <selection activeCell="I6" sqref="I6"/>
    </sheetView>
  </sheetViews>
  <sheetFormatPr defaultColWidth="9.00390625" defaultRowHeight="12.75"/>
  <cols>
    <col min="1" max="1" width="15.00390625" style="0" customWidth="1"/>
    <col min="2" max="2" width="12.375" style="0" customWidth="1"/>
    <col min="3" max="3" width="15.625" style="0" customWidth="1"/>
    <col min="4" max="4" width="11.125" style="0" customWidth="1"/>
    <col min="5" max="5" width="15.625" style="0" customWidth="1"/>
    <col min="6" max="6" width="17.75390625" style="0" customWidth="1"/>
    <col min="7" max="7" width="16.00390625" style="0" customWidth="1"/>
    <col min="8" max="8" width="14.625" style="0" customWidth="1"/>
    <col min="10" max="10" width="11.875" style="0" customWidth="1"/>
    <col min="11" max="11" width="10.00390625" style="0" customWidth="1"/>
    <col min="12" max="12" width="15.875" style="0" customWidth="1"/>
  </cols>
  <sheetData>
    <row r="1" spans="1:12" ht="20.25" customHeight="1">
      <c r="A1" s="1"/>
      <c r="C1" s="11"/>
      <c r="D1" s="4"/>
      <c r="E1" s="4"/>
      <c r="F1" s="5">
        <v>42093</v>
      </c>
      <c r="G1" s="4"/>
      <c r="H1" s="11"/>
      <c r="I1" s="4"/>
      <c r="J1" s="4"/>
      <c r="K1" s="11"/>
      <c r="L1" s="9"/>
    </row>
    <row r="2" spans="1:12" ht="20.25" customHeight="1">
      <c r="A2" s="1" t="s">
        <v>24</v>
      </c>
      <c r="C2" s="11"/>
      <c r="D2" s="4"/>
      <c r="E2" s="4"/>
      <c r="F2" s="4"/>
      <c r="G2" s="4"/>
      <c r="H2" s="11"/>
      <c r="I2" s="4"/>
      <c r="J2" s="4"/>
      <c r="K2" s="11"/>
      <c r="L2" s="9"/>
    </row>
    <row r="3" spans="3:10" ht="12.75">
      <c r="C3" s="12" t="s">
        <v>0</v>
      </c>
      <c r="D3" s="3" t="s">
        <v>1</v>
      </c>
      <c r="E3" s="3" t="s">
        <v>2</v>
      </c>
      <c r="F3" s="10" t="s">
        <v>3</v>
      </c>
      <c r="G3" s="4"/>
      <c r="H3" s="4"/>
      <c r="I3" s="11"/>
      <c r="J3" s="9"/>
    </row>
    <row r="4" spans="3:10" ht="12.75">
      <c r="C4" s="12" t="s">
        <v>4</v>
      </c>
      <c r="D4" s="3"/>
      <c r="E4" s="3"/>
      <c r="F4" s="10" t="s">
        <v>4</v>
      </c>
      <c r="G4" s="4"/>
      <c r="H4" s="4"/>
      <c r="I4" s="11"/>
      <c r="J4" s="9"/>
    </row>
    <row r="5" spans="1:10" ht="12.75">
      <c r="A5" s="2" t="s">
        <v>5</v>
      </c>
      <c r="B5" s="2" t="s">
        <v>7</v>
      </c>
      <c r="C5" s="12">
        <f>февраль!F5</f>
        <v>22338.88</v>
      </c>
      <c r="D5" s="12">
        <v>4516.14</v>
      </c>
      <c r="E5" s="12">
        <v>3760.4</v>
      </c>
      <c r="F5" s="12">
        <f>C5+D5-E5</f>
        <v>23094.62</v>
      </c>
      <c r="G5" s="4"/>
      <c r="H5" s="4" t="s">
        <v>27</v>
      </c>
      <c r="I5" s="11">
        <f>февраль!I5+0</f>
        <v>12220.57</v>
      </c>
      <c r="J5" s="9"/>
    </row>
    <row r="6" spans="2:10" ht="12.75">
      <c r="B6" s="2" t="s">
        <v>6</v>
      </c>
      <c r="C6" s="12">
        <f>февраль!F6</f>
        <v>-2509.74</v>
      </c>
      <c r="D6" s="12">
        <v>0</v>
      </c>
      <c r="E6" s="12">
        <v>0</v>
      </c>
      <c r="F6" s="12">
        <f>C6+D6-E6</f>
        <v>-2509.74</v>
      </c>
      <c r="G6" s="4"/>
      <c r="H6" s="4"/>
      <c r="I6" s="11"/>
      <c r="J6" s="9"/>
    </row>
    <row r="7" spans="2:10" ht="12.75">
      <c r="B7" s="2" t="s">
        <v>8</v>
      </c>
      <c r="C7" s="12">
        <f>SUM(C5:C6)</f>
        <v>19829.14</v>
      </c>
      <c r="D7" s="12">
        <f>SUM(D5:D6)</f>
        <v>4516.14</v>
      </c>
      <c r="E7" s="12">
        <f>SUM(E5:E6)</f>
        <v>3760.4</v>
      </c>
      <c r="F7" s="12">
        <f>SUM(F5:F6)</f>
        <v>20584.879999999997</v>
      </c>
      <c r="G7" s="4"/>
      <c r="H7" s="4"/>
      <c r="I7" s="11"/>
      <c r="J7" s="9"/>
    </row>
    <row r="8" spans="2:12" ht="15">
      <c r="B8" s="19" t="s">
        <v>23</v>
      </c>
      <c r="C8" s="27">
        <f>февраль!B22</f>
        <v>5531.7335</v>
      </c>
      <c r="D8" s="4"/>
      <c r="E8" s="4"/>
      <c r="F8" s="4"/>
      <c r="G8" s="4"/>
      <c r="H8" s="11"/>
      <c r="I8" s="4"/>
      <c r="J8" s="4"/>
      <c r="K8" s="11"/>
      <c r="L8" s="9"/>
    </row>
    <row r="9" spans="3:12" ht="12.75">
      <c r="C9" s="11"/>
      <c r="D9" s="4"/>
      <c r="E9" s="4"/>
      <c r="F9" s="4"/>
      <c r="G9" s="4"/>
      <c r="H9" s="11"/>
      <c r="I9" s="4"/>
      <c r="J9" s="4"/>
      <c r="K9" s="11"/>
      <c r="L9" s="9"/>
    </row>
    <row r="10" spans="1:12" ht="12.75">
      <c r="A10" s="40" t="s">
        <v>29</v>
      </c>
      <c r="B10" s="42" t="s">
        <v>9</v>
      </c>
      <c r="C10" s="43"/>
      <c r="D10" s="34" t="s">
        <v>10</v>
      </c>
      <c r="E10" s="35"/>
      <c r="F10" s="35"/>
      <c r="G10" s="36"/>
      <c r="H10" s="34" t="s">
        <v>15</v>
      </c>
      <c r="I10" s="35"/>
      <c r="J10" s="35"/>
      <c r="K10" s="35"/>
      <c r="L10" s="36"/>
    </row>
    <row r="11" spans="1:12" ht="22.5" customHeight="1">
      <c r="A11" s="41"/>
      <c r="B11" s="44"/>
      <c r="C11" s="45"/>
      <c r="D11" s="3" t="s">
        <v>11</v>
      </c>
      <c r="E11" s="3" t="s">
        <v>12</v>
      </c>
      <c r="F11" s="3" t="s">
        <v>13</v>
      </c>
      <c r="G11" s="3" t="s">
        <v>14</v>
      </c>
      <c r="H11" s="12" t="s">
        <v>16</v>
      </c>
      <c r="I11" s="6" t="s">
        <v>17</v>
      </c>
      <c r="J11" s="6" t="s">
        <v>18</v>
      </c>
      <c r="K11" s="10" t="s">
        <v>19</v>
      </c>
      <c r="L11" s="10" t="s">
        <v>20</v>
      </c>
    </row>
    <row r="12" spans="1:12" ht="12.75">
      <c r="A12" s="2"/>
      <c r="B12" s="7"/>
      <c r="C12" s="12"/>
      <c r="D12" s="3"/>
      <c r="E12" s="3"/>
      <c r="F12" s="3"/>
      <c r="G12" s="3"/>
      <c r="H12" s="12"/>
      <c r="I12" s="3"/>
      <c r="J12" s="3"/>
      <c r="K12" s="12"/>
      <c r="L12" s="8"/>
    </row>
    <row r="13" spans="1:12" ht="12.75">
      <c r="A13" s="2"/>
      <c r="B13" s="37" t="s">
        <v>25</v>
      </c>
      <c r="C13" s="38"/>
      <c r="D13" s="39"/>
      <c r="F13" s="3" t="s">
        <v>28</v>
      </c>
      <c r="G13" s="2"/>
      <c r="H13" s="12"/>
      <c r="I13" s="3"/>
      <c r="J13" s="3"/>
      <c r="K13" s="16"/>
      <c r="L13" s="14"/>
    </row>
    <row r="14" spans="1:12" ht="12.75">
      <c r="A14" s="2"/>
      <c r="B14" s="15" t="s">
        <v>26</v>
      </c>
      <c r="C14" s="15"/>
      <c r="D14" s="15"/>
      <c r="E14" s="13"/>
      <c r="F14" s="13" t="s">
        <v>21</v>
      </c>
      <c r="G14" s="13">
        <v>2943.72</v>
      </c>
      <c r="H14" s="12"/>
      <c r="I14" s="3"/>
      <c r="J14" s="3"/>
      <c r="K14" s="16"/>
      <c r="L14" s="14"/>
    </row>
    <row r="15" spans="1:12" ht="12.75">
      <c r="A15" s="2"/>
      <c r="B15" s="15"/>
      <c r="C15" s="15"/>
      <c r="D15" s="15"/>
      <c r="E15" s="13"/>
      <c r="F15" s="13"/>
      <c r="G15" s="13"/>
      <c r="H15" s="12"/>
      <c r="I15" s="3"/>
      <c r="J15" s="3"/>
      <c r="K15" s="16"/>
      <c r="L15" s="14"/>
    </row>
    <row r="16" spans="1:12" ht="12.75">
      <c r="A16" s="2"/>
      <c r="B16" s="2"/>
      <c r="C16" s="2"/>
      <c r="D16" s="2"/>
      <c r="E16" s="17"/>
      <c r="F16" s="13"/>
      <c r="G16" s="13"/>
      <c r="H16" s="12"/>
      <c r="I16" s="3"/>
      <c r="J16" s="3"/>
      <c r="K16" s="16"/>
      <c r="L16" s="14"/>
    </row>
    <row r="17" spans="1:12" ht="12.75">
      <c r="A17" s="2"/>
      <c r="B17" s="15"/>
      <c r="C17" s="15"/>
      <c r="D17" s="15"/>
      <c r="E17" s="3"/>
      <c r="F17" s="13"/>
      <c r="G17" s="13"/>
      <c r="H17" s="12"/>
      <c r="I17" s="3"/>
      <c r="J17" s="3"/>
      <c r="K17" s="16"/>
      <c r="L17" s="14"/>
    </row>
    <row r="18" spans="1:12" ht="12.75">
      <c r="A18" s="2"/>
      <c r="B18" s="2"/>
      <c r="C18" s="2"/>
      <c r="D18" s="2"/>
      <c r="E18" s="17"/>
      <c r="F18" s="13"/>
      <c r="G18" s="13"/>
      <c r="H18" s="12"/>
      <c r="I18" s="3"/>
      <c r="J18" s="3"/>
      <c r="K18" s="16"/>
      <c r="L18" s="14"/>
    </row>
    <row r="19" spans="1:12" ht="12.75">
      <c r="A19" s="2"/>
      <c r="B19" s="2"/>
      <c r="C19" s="2"/>
      <c r="D19" s="2"/>
      <c r="E19" s="17"/>
      <c r="F19" s="13"/>
      <c r="G19" s="13"/>
      <c r="H19" s="12"/>
      <c r="I19" s="3"/>
      <c r="J19" s="3"/>
      <c r="K19" s="16"/>
      <c r="L19" s="14"/>
    </row>
    <row r="20" spans="1:12" ht="12.75">
      <c r="A20" s="20"/>
      <c r="B20" s="20"/>
      <c r="C20" s="20"/>
      <c r="D20" s="20"/>
      <c r="E20" s="21"/>
      <c r="F20" s="22"/>
      <c r="G20" s="22"/>
      <c r="H20" s="23"/>
      <c r="I20" s="24"/>
      <c r="J20" s="24"/>
      <c r="K20" s="25"/>
      <c r="L20" s="26"/>
    </row>
    <row r="21" spans="1:12" ht="15">
      <c r="A21" s="29" t="s">
        <v>22</v>
      </c>
      <c r="B21" s="18">
        <f>G14</f>
        <v>2943.72</v>
      </c>
      <c r="K21" s="18"/>
      <c r="L21" s="18"/>
    </row>
    <row r="22" spans="1:2" ht="15.75">
      <c r="A22" s="28" t="s">
        <v>23</v>
      </c>
      <c r="B22" s="27">
        <f>E7+C8-B21</f>
        <v>6348.413500000001</v>
      </c>
    </row>
  </sheetData>
  <sheetProtection/>
  <mergeCells count="5">
    <mergeCell ref="H10:L10"/>
    <mergeCell ref="B13:D13"/>
    <mergeCell ref="A10:A11"/>
    <mergeCell ref="B10:C11"/>
    <mergeCell ref="D10:G10"/>
  </mergeCells>
  <printOptions/>
  <pageMargins left="0.75" right="0.75" top="1" bottom="1" header="0.5" footer="0.5"/>
  <pageSetup horizontalDpi="600" verticalDpi="600" orientation="landscape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2"/>
  <sheetViews>
    <sheetView zoomScalePageLayoutView="0" workbookViewId="0" topLeftCell="A1">
      <selection activeCell="B22" sqref="B22"/>
    </sheetView>
  </sheetViews>
  <sheetFormatPr defaultColWidth="9.00390625" defaultRowHeight="12.75"/>
  <cols>
    <col min="1" max="1" width="15.00390625" style="0" customWidth="1"/>
    <col min="2" max="2" width="12.375" style="0" customWidth="1"/>
    <col min="3" max="3" width="15.625" style="0" customWidth="1"/>
    <col min="4" max="4" width="11.125" style="0" customWidth="1"/>
    <col min="5" max="5" width="15.625" style="0" customWidth="1"/>
    <col min="6" max="6" width="17.75390625" style="0" customWidth="1"/>
    <col min="7" max="7" width="16.00390625" style="0" customWidth="1"/>
    <col min="8" max="8" width="14.625" style="0" customWidth="1"/>
    <col min="10" max="10" width="11.875" style="0" customWidth="1"/>
    <col min="11" max="11" width="10.00390625" style="0" customWidth="1"/>
    <col min="12" max="12" width="15.875" style="0" customWidth="1"/>
  </cols>
  <sheetData>
    <row r="1" spans="1:12" ht="20.25" customHeight="1">
      <c r="A1" s="1"/>
      <c r="C1" s="11"/>
      <c r="D1" s="4"/>
      <c r="E1" s="4"/>
      <c r="F1" s="5">
        <v>42124</v>
      </c>
      <c r="G1" s="4"/>
      <c r="H1" s="11"/>
      <c r="I1" s="4"/>
      <c r="J1" s="4"/>
      <c r="K1" s="11"/>
      <c r="L1" s="9"/>
    </row>
    <row r="2" spans="1:12" ht="20.25" customHeight="1">
      <c r="A2" s="1" t="s">
        <v>24</v>
      </c>
      <c r="C2" s="11"/>
      <c r="D2" s="4"/>
      <c r="E2" s="4"/>
      <c r="F2" s="4"/>
      <c r="G2" s="4"/>
      <c r="H2" s="11"/>
      <c r="I2" s="4"/>
      <c r="J2" s="4"/>
      <c r="K2" s="11"/>
      <c r="L2" s="9"/>
    </row>
    <row r="3" spans="3:10" ht="12.75">
      <c r="C3" s="12" t="s">
        <v>0</v>
      </c>
      <c r="D3" s="3" t="s">
        <v>1</v>
      </c>
      <c r="E3" s="3" t="s">
        <v>2</v>
      </c>
      <c r="F3" s="10" t="s">
        <v>3</v>
      </c>
      <c r="G3" s="4"/>
      <c r="H3" s="4"/>
      <c r="I3" s="11"/>
      <c r="J3" s="9"/>
    </row>
    <row r="4" spans="3:10" ht="12.75">
      <c r="C4" s="12" t="s">
        <v>4</v>
      </c>
      <c r="D4" s="3"/>
      <c r="E4" s="3"/>
      <c r="F4" s="10" t="s">
        <v>4</v>
      </c>
      <c r="G4" s="4"/>
      <c r="H4" s="4"/>
      <c r="I4" s="11"/>
      <c r="J4" s="9"/>
    </row>
    <row r="5" spans="1:10" ht="12.75">
      <c r="A5" s="2" t="s">
        <v>5</v>
      </c>
      <c r="B5" s="2" t="s">
        <v>7</v>
      </c>
      <c r="C5" s="12">
        <f>март!F5</f>
        <v>23094.62</v>
      </c>
      <c r="D5" s="12">
        <v>4516.14</v>
      </c>
      <c r="E5" s="12">
        <v>775.18</v>
      </c>
      <c r="F5" s="12">
        <f>C5+D5-E5</f>
        <v>26835.579999999998</v>
      </c>
      <c r="G5" s="4"/>
      <c r="H5" s="4" t="s">
        <v>27</v>
      </c>
      <c r="I5" s="11">
        <f>март!I5</f>
        <v>12220.57</v>
      </c>
      <c r="J5" s="9"/>
    </row>
    <row r="6" spans="2:10" ht="12.75">
      <c r="B6" s="2" t="s">
        <v>6</v>
      </c>
      <c r="C6" s="12">
        <f>март!F6</f>
        <v>-2509.74</v>
      </c>
      <c r="D6" s="12">
        <v>0</v>
      </c>
      <c r="E6" s="12">
        <v>0</v>
      </c>
      <c r="F6" s="12">
        <f>C6+D6-E6</f>
        <v>-2509.74</v>
      </c>
      <c r="G6" s="4"/>
      <c r="H6" s="4"/>
      <c r="I6" s="11"/>
      <c r="J6" s="9"/>
    </row>
    <row r="7" spans="2:10" ht="12.75">
      <c r="B7" s="2" t="s">
        <v>8</v>
      </c>
      <c r="C7" s="12">
        <f>SUM(C5:C6)</f>
        <v>20584.879999999997</v>
      </c>
      <c r="D7" s="12">
        <f>SUM(D5:D6)</f>
        <v>4516.14</v>
      </c>
      <c r="E7" s="12">
        <f>SUM(E5:E6)</f>
        <v>775.18</v>
      </c>
      <c r="F7" s="12">
        <f>SUM(F5:F6)</f>
        <v>24325.839999999997</v>
      </c>
      <c r="G7" s="4"/>
      <c r="H7" s="4"/>
      <c r="I7" s="11"/>
      <c r="J7" s="9"/>
    </row>
    <row r="8" spans="2:12" ht="15">
      <c r="B8" s="19" t="s">
        <v>23</v>
      </c>
      <c r="C8" s="27">
        <f>март!B22</f>
        <v>6348.413500000001</v>
      </c>
      <c r="D8" s="4"/>
      <c r="E8" s="4"/>
      <c r="F8" s="4"/>
      <c r="G8" s="4"/>
      <c r="H8" s="11"/>
      <c r="I8" s="4"/>
      <c r="J8" s="4"/>
      <c r="K8" s="11"/>
      <c r="L8" s="9"/>
    </row>
    <row r="9" spans="3:12" ht="12.75">
      <c r="C9" s="11"/>
      <c r="D9" s="4"/>
      <c r="E9" s="4"/>
      <c r="F9" s="4"/>
      <c r="G9" s="4"/>
      <c r="H9" s="11"/>
      <c r="I9" s="4"/>
      <c r="J9" s="4"/>
      <c r="K9" s="11"/>
      <c r="L9" s="9"/>
    </row>
    <row r="10" spans="1:12" ht="12.75">
      <c r="A10" s="40" t="s">
        <v>29</v>
      </c>
      <c r="B10" s="42" t="s">
        <v>9</v>
      </c>
      <c r="C10" s="43"/>
      <c r="D10" s="34" t="s">
        <v>10</v>
      </c>
      <c r="E10" s="35"/>
      <c r="F10" s="35"/>
      <c r="G10" s="36"/>
      <c r="H10" s="34" t="s">
        <v>15</v>
      </c>
      <c r="I10" s="35"/>
      <c r="J10" s="35"/>
      <c r="K10" s="35"/>
      <c r="L10" s="36"/>
    </row>
    <row r="11" spans="1:12" ht="22.5" customHeight="1">
      <c r="A11" s="41"/>
      <c r="B11" s="44"/>
      <c r="C11" s="45"/>
      <c r="D11" s="3" t="s">
        <v>11</v>
      </c>
      <c r="E11" s="3" t="s">
        <v>12</v>
      </c>
      <c r="F11" s="3" t="s">
        <v>13</v>
      </c>
      <c r="G11" s="3" t="s">
        <v>14</v>
      </c>
      <c r="H11" s="12" t="s">
        <v>16</v>
      </c>
      <c r="I11" s="6" t="s">
        <v>17</v>
      </c>
      <c r="J11" s="6" t="s">
        <v>18</v>
      </c>
      <c r="K11" s="10" t="s">
        <v>19</v>
      </c>
      <c r="L11" s="10" t="s">
        <v>20</v>
      </c>
    </row>
    <row r="12" spans="1:12" ht="12.75">
      <c r="A12" s="2"/>
      <c r="B12" s="7"/>
      <c r="C12" s="12"/>
      <c r="D12" s="3"/>
      <c r="E12" s="3"/>
      <c r="F12" s="3"/>
      <c r="G12" s="3"/>
      <c r="H12" s="12"/>
      <c r="I12" s="3"/>
      <c r="J12" s="3"/>
      <c r="K12" s="12"/>
      <c r="L12" s="8"/>
    </row>
    <row r="13" spans="1:12" ht="12.75">
      <c r="A13" s="2"/>
      <c r="B13" s="37" t="s">
        <v>25</v>
      </c>
      <c r="C13" s="38"/>
      <c r="D13" s="39"/>
      <c r="F13" s="3" t="s">
        <v>28</v>
      </c>
      <c r="G13" s="2"/>
      <c r="H13" s="12"/>
      <c r="I13" s="3"/>
      <c r="J13" s="3"/>
      <c r="K13" s="16"/>
      <c r="L13" s="14"/>
    </row>
    <row r="14" spans="1:12" ht="12.75">
      <c r="A14" s="2"/>
      <c r="B14" s="15" t="s">
        <v>26</v>
      </c>
      <c r="C14" s="15"/>
      <c r="D14" s="15"/>
      <c r="E14" s="13"/>
      <c r="F14" s="13" t="s">
        <v>21</v>
      </c>
      <c r="G14" s="13">
        <v>2943.72</v>
      </c>
      <c r="H14" s="12"/>
      <c r="I14" s="3"/>
      <c r="J14" s="3"/>
      <c r="K14" s="16"/>
      <c r="L14" s="14"/>
    </row>
    <row r="15" spans="1:12" ht="12.75">
      <c r="A15" s="2"/>
      <c r="B15" s="15"/>
      <c r="C15" s="15"/>
      <c r="D15" s="15"/>
      <c r="E15" s="13"/>
      <c r="F15" s="13"/>
      <c r="G15" s="13"/>
      <c r="H15" s="12"/>
      <c r="I15" s="3"/>
      <c r="J15" s="3"/>
      <c r="K15" s="16"/>
      <c r="L15" s="14"/>
    </row>
    <row r="16" spans="1:12" ht="12.75">
      <c r="A16" s="2"/>
      <c r="B16" s="46" t="s">
        <v>35</v>
      </c>
      <c r="C16" s="47"/>
      <c r="D16" s="2"/>
      <c r="E16" s="17"/>
      <c r="F16" s="13" t="s">
        <v>36</v>
      </c>
      <c r="G16" s="13">
        <v>2020.89</v>
      </c>
      <c r="H16" s="12"/>
      <c r="I16" s="3"/>
      <c r="J16" s="3"/>
      <c r="K16" s="16"/>
      <c r="L16" s="14"/>
    </row>
    <row r="17" spans="1:12" ht="12.75">
      <c r="A17" s="2"/>
      <c r="B17" s="48"/>
      <c r="C17" s="49"/>
      <c r="D17" s="15"/>
      <c r="E17" s="3"/>
      <c r="F17" s="13"/>
      <c r="G17" s="13"/>
      <c r="H17" s="12"/>
      <c r="I17" s="3"/>
      <c r="J17" s="3"/>
      <c r="K17" s="16"/>
      <c r="L17" s="14"/>
    </row>
    <row r="18" spans="1:12" ht="12.75">
      <c r="A18" s="2"/>
      <c r="B18" s="2"/>
      <c r="C18" s="2"/>
      <c r="D18" s="2"/>
      <c r="E18" s="17"/>
      <c r="F18" s="13"/>
      <c r="G18" s="13"/>
      <c r="H18" s="12"/>
      <c r="I18" s="3"/>
      <c r="J18" s="3"/>
      <c r="K18" s="16"/>
      <c r="L18" s="14"/>
    </row>
    <row r="19" spans="1:12" ht="12.75">
      <c r="A19" s="2"/>
      <c r="B19" s="2"/>
      <c r="C19" s="2"/>
      <c r="D19" s="2"/>
      <c r="E19" s="17"/>
      <c r="F19" s="13"/>
      <c r="G19" s="13"/>
      <c r="H19" s="12"/>
      <c r="I19" s="3"/>
      <c r="J19" s="3"/>
      <c r="K19" s="16"/>
      <c r="L19" s="14"/>
    </row>
    <row r="20" spans="1:12" ht="12.75">
      <c r="A20" s="20"/>
      <c r="B20" s="20"/>
      <c r="C20" s="20"/>
      <c r="D20" s="20"/>
      <c r="E20" s="21"/>
      <c r="F20" s="22"/>
      <c r="G20" s="22"/>
      <c r="H20" s="23"/>
      <c r="I20" s="24"/>
      <c r="J20" s="24"/>
      <c r="K20" s="25"/>
      <c r="L20" s="26"/>
    </row>
    <row r="21" spans="1:12" ht="15">
      <c r="A21" s="29" t="s">
        <v>22</v>
      </c>
      <c r="B21" s="18">
        <f>G14+G16</f>
        <v>4964.61</v>
      </c>
      <c r="K21" s="18"/>
      <c r="L21" s="18"/>
    </row>
    <row r="22" spans="1:2" ht="15.75">
      <c r="A22" s="28" t="s">
        <v>23</v>
      </c>
      <c r="B22" s="27">
        <f>E7+C8-B21</f>
        <v>2158.983500000001</v>
      </c>
    </row>
  </sheetData>
  <sheetProtection/>
  <mergeCells count="6">
    <mergeCell ref="H10:L10"/>
    <mergeCell ref="B13:D13"/>
    <mergeCell ref="A10:A11"/>
    <mergeCell ref="B10:C11"/>
    <mergeCell ref="D10:G10"/>
    <mergeCell ref="B16:C17"/>
  </mergeCells>
  <printOptions/>
  <pageMargins left="0.75" right="0.75" top="1" bottom="1" header="0.5" footer="0.5"/>
  <pageSetup horizontalDpi="600" verticalDpi="600" orientation="landscape" paperSize="9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2"/>
  <sheetViews>
    <sheetView zoomScalePageLayoutView="0" workbookViewId="0" topLeftCell="A1">
      <selection activeCell="B21" sqref="B21"/>
    </sheetView>
  </sheetViews>
  <sheetFormatPr defaultColWidth="9.00390625" defaultRowHeight="12.75"/>
  <cols>
    <col min="1" max="1" width="15.00390625" style="0" customWidth="1"/>
    <col min="2" max="2" width="12.375" style="0" customWidth="1"/>
    <col min="3" max="3" width="15.625" style="0" customWidth="1"/>
    <col min="4" max="4" width="11.125" style="0" customWidth="1"/>
    <col min="5" max="5" width="15.625" style="0" customWidth="1"/>
    <col min="6" max="6" width="17.75390625" style="0" customWidth="1"/>
    <col min="7" max="7" width="16.00390625" style="0" customWidth="1"/>
    <col min="8" max="8" width="14.625" style="0" customWidth="1"/>
    <col min="10" max="10" width="11.875" style="0" customWidth="1"/>
    <col min="11" max="11" width="10.00390625" style="0" customWidth="1"/>
    <col min="12" max="12" width="15.875" style="0" customWidth="1"/>
  </cols>
  <sheetData>
    <row r="1" spans="1:12" ht="20.25" customHeight="1">
      <c r="A1" s="1"/>
      <c r="C1" s="11"/>
      <c r="D1" s="4"/>
      <c r="E1" s="4"/>
      <c r="F1" s="5">
        <v>42154</v>
      </c>
      <c r="G1" s="4"/>
      <c r="H1" s="11"/>
      <c r="I1" s="4"/>
      <c r="J1" s="4"/>
      <c r="K1" s="11"/>
      <c r="L1" s="9"/>
    </row>
    <row r="2" spans="1:12" ht="20.25" customHeight="1">
      <c r="A2" s="1" t="s">
        <v>24</v>
      </c>
      <c r="C2" s="11"/>
      <c r="D2" s="4"/>
      <c r="E2" s="4"/>
      <c r="F2" s="4"/>
      <c r="G2" s="4"/>
      <c r="H2" s="11"/>
      <c r="I2" s="4"/>
      <c r="J2" s="4"/>
      <c r="K2" s="11"/>
      <c r="L2" s="9"/>
    </row>
    <row r="3" spans="3:10" ht="12.75">
      <c r="C3" s="12" t="s">
        <v>0</v>
      </c>
      <c r="D3" s="3" t="s">
        <v>1</v>
      </c>
      <c r="E3" s="3" t="s">
        <v>2</v>
      </c>
      <c r="F3" s="10" t="s">
        <v>3</v>
      </c>
      <c r="G3" s="4"/>
      <c r="H3" s="4"/>
      <c r="I3" s="11"/>
      <c r="J3" s="9"/>
    </row>
    <row r="4" spans="3:10" ht="12.75">
      <c r="C4" s="12" t="s">
        <v>4</v>
      </c>
      <c r="D4" s="3"/>
      <c r="E4" s="3"/>
      <c r="F4" s="10" t="s">
        <v>4</v>
      </c>
      <c r="G4" s="4"/>
      <c r="H4" s="4"/>
      <c r="I4" s="11"/>
      <c r="J4" s="9"/>
    </row>
    <row r="5" spans="1:10" ht="12.75">
      <c r="A5" s="2" t="s">
        <v>5</v>
      </c>
      <c r="B5" s="2" t="s">
        <v>7</v>
      </c>
      <c r="C5" s="12">
        <f>апрель!F5</f>
        <v>26835.579999999998</v>
      </c>
      <c r="D5" s="12">
        <v>4516.14</v>
      </c>
      <c r="E5" s="12">
        <v>4855.47</v>
      </c>
      <c r="F5" s="12">
        <f>C5+D5-E5</f>
        <v>26496.249999999996</v>
      </c>
      <c r="G5" s="4"/>
      <c r="H5" s="4" t="s">
        <v>27</v>
      </c>
      <c r="I5" s="11">
        <f>апрель!I5</f>
        <v>12220.57</v>
      </c>
      <c r="J5" s="9"/>
    </row>
    <row r="6" spans="2:10" ht="12.75">
      <c r="B6" s="2" t="s">
        <v>6</v>
      </c>
      <c r="C6" s="12">
        <f>апрель!F6</f>
        <v>-2509.74</v>
      </c>
      <c r="D6" s="12">
        <v>0</v>
      </c>
      <c r="E6" s="12">
        <v>0</v>
      </c>
      <c r="F6" s="12">
        <f>C6+D6-E6</f>
        <v>-2509.74</v>
      </c>
      <c r="G6" s="4"/>
      <c r="H6" s="4"/>
      <c r="I6" s="11"/>
      <c r="J6" s="9"/>
    </row>
    <row r="7" spans="2:10" ht="12.75">
      <c r="B7" s="2" t="s">
        <v>8</v>
      </c>
      <c r="C7" s="12">
        <f>SUM(C5:C6)</f>
        <v>24325.839999999997</v>
      </c>
      <c r="D7" s="12">
        <f>SUM(D5:D6)</f>
        <v>4516.14</v>
      </c>
      <c r="E7" s="12">
        <f>SUM(E5:E6)</f>
        <v>4855.47</v>
      </c>
      <c r="F7" s="12">
        <f>SUM(F5:F6)</f>
        <v>23986.509999999995</v>
      </c>
      <c r="G7" s="4"/>
      <c r="H7" s="4"/>
      <c r="I7" s="11"/>
      <c r="J7" s="9"/>
    </row>
    <row r="8" spans="2:12" ht="15">
      <c r="B8" s="19" t="s">
        <v>23</v>
      </c>
      <c r="C8" s="27">
        <f>апрель!B22</f>
        <v>2158.983500000001</v>
      </c>
      <c r="D8" s="4"/>
      <c r="E8" s="4"/>
      <c r="F8" s="4"/>
      <c r="G8" s="4"/>
      <c r="H8" s="11"/>
      <c r="I8" s="4"/>
      <c r="J8" s="4"/>
      <c r="K8" s="11"/>
      <c r="L8" s="9"/>
    </row>
    <row r="9" spans="3:12" ht="12.75">
      <c r="C9" s="11"/>
      <c r="D9" s="4"/>
      <c r="E9" s="4"/>
      <c r="F9" s="4"/>
      <c r="G9" s="4"/>
      <c r="H9" s="11"/>
      <c r="I9" s="4"/>
      <c r="J9" s="4"/>
      <c r="K9" s="11"/>
      <c r="L9" s="9"/>
    </row>
    <row r="10" spans="1:12" ht="12.75">
      <c r="A10" s="40" t="s">
        <v>29</v>
      </c>
      <c r="B10" s="42" t="s">
        <v>9</v>
      </c>
      <c r="C10" s="43"/>
      <c r="D10" s="34" t="s">
        <v>10</v>
      </c>
      <c r="E10" s="35"/>
      <c r="F10" s="35"/>
      <c r="G10" s="36"/>
      <c r="H10" s="34" t="s">
        <v>15</v>
      </c>
      <c r="I10" s="35"/>
      <c r="J10" s="35"/>
      <c r="K10" s="35"/>
      <c r="L10" s="36"/>
    </row>
    <row r="11" spans="1:12" ht="22.5" customHeight="1">
      <c r="A11" s="41"/>
      <c r="B11" s="44"/>
      <c r="C11" s="45"/>
      <c r="D11" s="3" t="s">
        <v>11</v>
      </c>
      <c r="E11" s="3" t="s">
        <v>12</v>
      </c>
      <c r="F11" s="3" t="s">
        <v>13</v>
      </c>
      <c r="G11" s="3" t="s">
        <v>14</v>
      </c>
      <c r="H11" s="12" t="s">
        <v>16</v>
      </c>
      <c r="I11" s="6" t="s">
        <v>17</v>
      </c>
      <c r="J11" s="6" t="s">
        <v>18</v>
      </c>
      <c r="K11" s="10" t="s">
        <v>19</v>
      </c>
      <c r="L11" s="10" t="s">
        <v>20</v>
      </c>
    </row>
    <row r="12" spans="1:12" ht="12.75">
      <c r="A12" s="2"/>
      <c r="B12" s="7"/>
      <c r="C12" s="12"/>
      <c r="D12" s="3"/>
      <c r="E12" s="3"/>
      <c r="F12" s="3"/>
      <c r="G12" s="3"/>
      <c r="H12" s="12"/>
      <c r="I12" s="3"/>
      <c r="J12" s="3"/>
      <c r="K12" s="12"/>
      <c r="L12" s="8"/>
    </row>
    <row r="13" spans="1:12" ht="12.75">
      <c r="A13" s="2"/>
      <c r="B13" s="37" t="s">
        <v>25</v>
      </c>
      <c r="C13" s="38"/>
      <c r="D13" s="39"/>
      <c r="F13" s="3" t="s">
        <v>28</v>
      </c>
      <c r="G13" s="2"/>
      <c r="H13" s="12"/>
      <c r="I13" s="3"/>
      <c r="J13" s="3"/>
      <c r="K13" s="16"/>
      <c r="L13" s="14"/>
    </row>
    <row r="14" spans="1:12" ht="12.75">
      <c r="A14" s="2"/>
      <c r="B14" s="15" t="s">
        <v>26</v>
      </c>
      <c r="C14" s="15"/>
      <c r="D14" s="15"/>
      <c r="E14" s="13"/>
      <c r="F14" s="13" t="s">
        <v>21</v>
      </c>
      <c r="G14" s="13">
        <v>2943.72</v>
      </c>
      <c r="H14" s="12"/>
      <c r="I14" s="3"/>
      <c r="J14" s="3"/>
      <c r="K14" s="16"/>
      <c r="L14" s="14"/>
    </row>
    <row r="15" spans="1:12" ht="12.75">
      <c r="A15" s="2"/>
      <c r="B15" s="15"/>
      <c r="C15" s="15"/>
      <c r="D15" s="15"/>
      <c r="E15" s="13"/>
      <c r="F15" s="13"/>
      <c r="G15" s="13"/>
      <c r="H15" s="12"/>
      <c r="I15" s="3"/>
      <c r="J15" s="3"/>
      <c r="K15" s="16"/>
      <c r="L15" s="14"/>
    </row>
    <row r="16" spans="1:12" ht="12.75">
      <c r="A16" s="2"/>
      <c r="B16" s="34" t="s">
        <v>37</v>
      </c>
      <c r="C16" s="36"/>
      <c r="D16" s="2"/>
      <c r="E16" s="17"/>
      <c r="F16" s="13" t="s">
        <v>36</v>
      </c>
      <c r="G16" s="13">
        <v>2098.59</v>
      </c>
      <c r="H16" s="12"/>
      <c r="I16" s="3"/>
      <c r="J16" s="3"/>
      <c r="K16" s="16"/>
      <c r="L16" s="14"/>
    </row>
    <row r="17" spans="1:12" ht="12.75">
      <c r="A17" s="2"/>
      <c r="B17" s="15"/>
      <c r="C17" s="15"/>
      <c r="D17" s="15"/>
      <c r="E17" s="3"/>
      <c r="F17" s="13"/>
      <c r="G17" s="13"/>
      <c r="H17" s="12"/>
      <c r="I17" s="3"/>
      <c r="J17" s="3"/>
      <c r="K17" s="16"/>
      <c r="L17" s="14"/>
    </row>
    <row r="18" spans="1:12" ht="12.75">
      <c r="A18" s="2"/>
      <c r="B18" s="2"/>
      <c r="C18" s="2"/>
      <c r="D18" s="2"/>
      <c r="E18" s="17"/>
      <c r="F18" s="13"/>
      <c r="G18" s="13"/>
      <c r="H18" s="12"/>
      <c r="I18" s="3"/>
      <c r="J18" s="3"/>
      <c r="K18" s="16"/>
      <c r="L18" s="14"/>
    </row>
    <row r="19" spans="1:12" ht="12.75">
      <c r="A19" s="2"/>
      <c r="B19" s="2"/>
      <c r="C19" s="2"/>
      <c r="D19" s="2"/>
      <c r="E19" s="17"/>
      <c r="F19" s="13"/>
      <c r="G19" s="13"/>
      <c r="H19" s="12"/>
      <c r="I19" s="3"/>
      <c r="J19" s="3"/>
      <c r="K19" s="16"/>
      <c r="L19" s="14"/>
    </row>
    <row r="20" spans="1:12" ht="12.75">
      <c r="A20" s="20"/>
      <c r="B20" s="20"/>
      <c r="C20" s="20"/>
      <c r="D20" s="20"/>
      <c r="E20" s="21"/>
      <c r="F20" s="22"/>
      <c r="G20" s="22"/>
      <c r="H20" s="23"/>
      <c r="I20" s="24"/>
      <c r="J20" s="24"/>
      <c r="K20" s="25"/>
      <c r="L20" s="26"/>
    </row>
    <row r="21" spans="1:12" ht="15">
      <c r="A21" s="29" t="s">
        <v>22</v>
      </c>
      <c r="B21" s="18">
        <f>G14+G16</f>
        <v>5042.3099999999995</v>
      </c>
      <c r="K21" s="18"/>
      <c r="L21" s="18"/>
    </row>
    <row r="22" spans="1:2" ht="15.75">
      <c r="A22" s="28" t="s">
        <v>23</v>
      </c>
      <c r="B22" s="27">
        <f>E7+C8-B21</f>
        <v>1972.143500000002</v>
      </c>
    </row>
  </sheetData>
  <sheetProtection/>
  <mergeCells count="6">
    <mergeCell ref="H10:L10"/>
    <mergeCell ref="B13:D13"/>
    <mergeCell ref="A10:A11"/>
    <mergeCell ref="B10:C11"/>
    <mergeCell ref="D10:G10"/>
    <mergeCell ref="B16:C16"/>
  </mergeCells>
  <printOptions/>
  <pageMargins left="0.75" right="0.75" top="1" bottom="1" header="0.5" footer="0.5"/>
  <pageSetup horizontalDpi="600" verticalDpi="600" orientation="landscape" paperSize="9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2"/>
  <sheetViews>
    <sheetView zoomScalePageLayoutView="0" workbookViewId="0" topLeftCell="A1">
      <selection activeCell="B22" sqref="B22"/>
    </sheetView>
  </sheetViews>
  <sheetFormatPr defaultColWidth="9.00390625" defaultRowHeight="12.75"/>
  <cols>
    <col min="1" max="1" width="15.00390625" style="0" customWidth="1"/>
    <col min="2" max="2" width="12.375" style="0" customWidth="1"/>
    <col min="3" max="3" width="15.625" style="0" customWidth="1"/>
    <col min="4" max="4" width="11.125" style="0" customWidth="1"/>
    <col min="5" max="5" width="15.625" style="0" customWidth="1"/>
    <col min="6" max="6" width="17.75390625" style="0" customWidth="1"/>
    <col min="7" max="7" width="16.00390625" style="0" customWidth="1"/>
    <col min="8" max="8" width="14.625" style="0" customWidth="1"/>
    <col min="10" max="10" width="11.875" style="0" customWidth="1"/>
    <col min="11" max="11" width="10.00390625" style="0" customWidth="1"/>
    <col min="12" max="12" width="15.875" style="0" customWidth="1"/>
  </cols>
  <sheetData>
    <row r="1" spans="1:12" ht="20.25" customHeight="1">
      <c r="A1" s="1"/>
      <c r="C1" s="11"/>
      <c r="D1" s="4"/>
      <c r="E1" s="4"/>
      <c r="F1" s="5">
        <v>42185</v>
      </c>
      <c r="G1" s="4"/>
      <c r="H1" s="11"/>
      <c r="I1" s="4"/>
      <c r="J1" s="4"/>
      <c r="K1" s="11"/>
      <c r="L1" s="9"/>
    </row>
    <row r="2" spans="1:12" ht="20.25" customHeight="1">
      <c r="A2" s="1" t="s">
        <v>24</v>
      </c>
      <c r="C2" s="11"/>
      <c r="D2" s="4"/>
      <c r="E2" s="4"/>
      <c r="F2" s="4"/>
      <c r="G2" s="4"/>
      <c r="H2" s="11"/>
      <c r="I2" s="4"/>
      <c r="J2" s="4"/>
      <c r="K2" s="11"/>
      <c r="L2" s="9"/>
    </row>
    <row r="3" spans="3:10" ht="12.75">
      <c r="C3" s="12" t="s">
        <v>0</v>
      </c>
      <c r="D3" s="3" t="s">
        <v>1</v>
      </c>
      <c r="E3" s="3" t="s">
        <v>2</v>
      </c>
      <c r="F3" s="10" t="s">
        <v>3</v>
      </c>
      <c r="G3" s="4"/>
      <c r="H3" s="4"/>
      <c r="I3" s="11"/>
      <c r="J3" s="9"/>
    </row>
    <row r="4" spans="3:10" ht="12.75">
      <c r="C4" s="12" t="s">
        <v>4</v>
      </c>
      <c r="D4" s="3"/>
      <c r="E4" s="3"/>
      <c r="F4" s="10" t="s">
        <v>4</v>
      </c>
      <c r="G4" s="4"/>
      <c r="H4" s="4"/>
      <c r="I4" s="11"/>
      <c r="J4" s="9"/>
    </row>
    <row r="5" spans="1:10" ht="12.75">
      <c r="A5" s="2" t="s">
        <v>5</v>
      </c>
      <c r="B5" s="2" t="s">
        <v>7</v>
      </c>
      <c r="C5" s="12">
        <f>май!F5</f>
        <v>26496.249999999996</v>
      </c>
      <c r="D5" s="12">
        <v>4516.14</v>
      </c>
      <c r="E5" s="12">
        <v>2677.53</v>
      </c>
      <c r="F5" s="12">
        <f>C5+D5-E5</f>
        <v>28334.859999999997</v>
      </c>
      <c r="G5" s="4"/>
      <c r="H5" s="4" t="s">
        <v>27</v>
      </c>
      <c r="I5" s="11">
        <f>май!I5</f>
        <v>12220.57</v>
      </c>
      <c r="J5" s="9"/>
    </row>
    <row r="6" spans="2:10" ht="12.75">
      <c r="B6" s="2" t="s">
        <v>6</v>
      </c>
      <c r="C6" s="12">
        <f>май!F6</f>
        <v>-2509.74</v>
      </c>
      <c r="D6" s="12">
        <v>0</v>
      </c>
      <c r="E6" s="12">
        <v>0</v>
      </c>
      <c r="F6" s="12">
        <f>C6+D6-E6</f>
        <v>-2509.74</v>
      </c>
      <c r="G6" s="4"/>
      <c r="H6" s="4"/>
      <c r="I6" s="11"/>
      <c r="J6" s="9"/>
    </row>
    <row r="7" spans="2:10" ht="12.75">
      <c r="B7" s="2" t="s">
        <v>8</v>
      </c>
      <c r="C7" s="12">
        <f>SUM(C5:C6)</f>
        <v>23986.509999999995</v>
      </c>
      <c r="D7" s="12">
        <f>SUM(D5:D6)</f>
        <v>4516.14</v>
      </c>
      <c r="E7" s="12">
        <f>SUM(E5:E6)</f>
        <v>2677.53</v>
      </c>
      <c r="F7" s="12">
        <f>SUM(F5:F6)</f>
        <v>25825.119999999995</v>
      </c>
      <c r="G7" s="4"/>
      <c r="H7" s="4"/>
      <c r="I7" s="11"/>
      <c r="J7" s="9"/>
    </row>
    <row r="8" spans="2:12" ht="15">
      <c r="B8" s="19" t="s">
        <v>23</v>
      </c>
      <c r="C8" s="27">
        <f>май!B22</f>
        <v>1972.143500000002</v>
      </c>
      <c r="D8" s="4"/>
      <c r="E8" s="4"/>
      <c r="F8" s="4"/>
      <c r="G8" s="4"/>
      <c r="H8" s="11"/>
      <c r="I8" s="4"/>
      <c r="J8" s="4"/>
      <c r="K8" s="11"/>
      <c r="L8" s="9"/>
    </row>
    <row r="9" spans="3:12" ht="12.75">
      <c r="C9" s="11"/>
      <c r="D9" s="4"/>
      <c r="E9" s="4"/>
      <c r="F9" s="4"/>
      <c r="G9" s="4"/>
      <c r="H9" s="11"/>
      <c r="I9" s="4"/>
      <c r="J9" s="4"/>
      <c r="K9" s="11"/>
      <c r="L9" s="9"/>
    </row>
    <row r="10" spans="1:12" ht="12.75">
      <c r="A10" s="40" t="s">
        <v>29</v>
      </c>
      <c r="B10" s="42" t="s">
        <v>9</v>
      </c>
      <c r="C10" s="43"/>
      <c r="D10" s="34" t="s">
        <v>10</v>
      </c>
      <c r="E10" s="35"/>
      <c r="F10" s="35"/>
      <c r="G10" s="36"/>
      <c r="H10" s="34" t="s">
        <v>15</v>
      </c>
      <c r="I10" s="35"/>
      <c r="J10" s="35"/>
      <c r="K10" s="35"/>
      <c r="L10" s="36"/>
    </row>
    <row r="11" spans="1:12" ht="22.5" customHeight="1">
      <c r="A11" s="41"/>
      <c r="B11" s="44"/>
      <c r="C11" s="45"/>
      <c r="D11" s="3" t="s">
        <v>11</v>
      </c>
      <c r="E11" s="3" t="s">
        <v>12</v>
      </c>
      <c r="F11" s="3" t="s">
        <v>13</v>
      </c>
      <c r="G11" s="3" t="s">
        <v>14</v>
      </c>
      <c r="H11" s="12" t="s">
        <v>16</v>
      </c>
      <c r="I11" s="6" t="s">
        <v>17</v>
      </c>
      <c r="J11" s="6" t="s">
        <v>18</v>
      </c>
      <c r="K11" s="10" t="s">
        <v>19</v>
      </c>
      <c r="L11" s="10" t="s">
        <v>20</v>
      </c>
    </row>
    <row r="12" spans="1:12" ht="12.75">
      <c r="A12" s="2"/>
      <c r="B12" s="7"/>
      <c r="C12" s="12"/>
      <c r="D12" s="3"/>
      <c r="E12" s="3"/>
      <c r="F12" s="3"/>
      <c r="G12" s="3"/>
      <c r="H12" s="12"/>
      <c r="I12" s="3"/>
      <c r="J12" s="3"/>
      <c r="K12" s="12"/>
      <c r="L12" s="8"/>
    </row>
    <row r="13" spans="1:12" ht="12.75">
      <c r="A13" s="2"/>
      <c r="B13" s="37" t="s">
        <v>25</v>
      </c>
      <c r="C13" s="38"/>
      <c r="D13" s="39"/>
      <c r="F13" s="3" t="s">
        <v>28</v>
      </c>
      <c r="G13" s="2"/>
      <c r="H13" s="12"/>
      <c r="I13" s="3"/>
      <c r="J13" s="3"/>
      <c r="K13" s="16"/>
      <c r="L13" s="14"/>
    </row>
    <row r="14" spans="1:12" ht="12.75">
      <c r="A14" s="2"/>
      <c r="B14" s="15" t="s">
        <v>26</v>
      </c>
      <c r="C14" s="15"/>
      <c r="D14" s="15"/>
      <c r="E14" s="13"/>
      <c r="F14" s="13" t="s">
        <v>21</v>
      </c>
      <c r="G14" s="13">
        <v>2943.72</v>
      </c>
      <c r="H14" s="12"/>
      <c r="I14" s="3"/>
      <c r="J14" s="3"/>
      <c r="K14" s="16"/>
      <c r="L14" s="14"/>
    </row>
    <row r="15" spans="1:12" ht="12.75">
      <c r="A15" s="2"/>
      <c r="B15" s="15"/>
      <c r="C15" s="15"/>
      <c r="D15" s="15"/>
      <c r="E15" s="13"/>
      <c r="F15" s="13"/>
      <c r="G15" s="13"/>
      <c r="H15" s="12"/>
      <c r="I15" s="3"/>
      <c r="J15" s="3"/>
      <c r="K15" s="16"/>
      <c r="L15" s="14"/>
    </row>
    <row r="16" spans="1:12" ht="12.75">
      <c r="A16" s="2"/>
      <c r="B16" s="33"/>
      <c r="C16" s="33"/>
      <c r="D16" s="2"/>
      <c r="E16" s="17"/>
      <c r="F16" s="13"/>
      <c r="G16" s="13"/>
      <c r="H16" s="12"/>
      <c r="I16" s="3"/>
      <c r="J16" s="3"/>
      <c r="K16" s="16"/>
      <c r="L16" s="14"/>
    </row>
    <row r="17" spans="1:12" ht="12.75">
      <c r="A17" s="2"/>
      <c r="B17" s="33"/>
      <c r="C17" s="33"/>
      <c r="D17" s="15"/>
      <c r="E17" s="3"/>
      <c r="F17" s="13"/>
      <c r="G17" s="13"/>
      <c r="H17" s="12"/>
      <c r="I17" s="3"/>
      <c r="J17" s="3"/>
      <c r="K17" s="16"/>
      <c r="L17" s="14"/>
    </row>
    <row r="18" spans="1:12" ht="12.75">
      <c r="A18" s="2"/>
      <c r="B18" s="2"/>
      <c r="C18" s="2"/>
      <c r="D18" s="2"/>
      <c r="E18" s="17"/>
      <c r="F18" s="13"/>
      <c r="G18" s="13"/>
      <c r="H18" s="12"/>
      <c r="I18" s="3"/>
      <c r="J18" s="3"/>
      <c r="K18" s="16"/>
      <c r="L18" s="14"/>
    </row>
    <row r="19" spans="1:12" ht="12.75">
      <c r="A19" s="2"/>
      <c r="B19" s="2"/>
      <c r="C19" s="2"/>
      <c r="D19" s="2"/>
      <c r="E19" s="17"/>
      <c r="F19" s="13"/>
      <c r="G19" s="13"/>
      <c r="H19" s="12"/>
      <c r="I19" s="3"/>
      <c r="J19" s="3"/>
      <c r="K19" s="16"/>
      <c r="L19" s="14"/>
    </row>
    <row r="20" spans="1:12" ht="12.75">
      <c r="A20" s="20"/>
      <c r="B20" s="20"/>
      <c r="C20" s="20"/>
      <c r="D20" s="20"/>
      <c r="E20" s="21"/>
      <c r="F20" s="22"/>
      <c r="G20" s="22"/>
      <c r="H20" s="23"/>
      <c r="I20" s="24"/>
      <c r="J20" s="24"/>
      <c r="K20" s="25"/>
      <c r="L20" s="26"/>
    </row>
    <row r="21" spans="1:12" ht="15">
      <c r="A21" s="29" t="s">
        <v>22</v>
      </c>
      <c r="B21" s="18">
        <f>G14+G16</f>
        <v>2943.72</v>
      </c>
      <c r="K21" s="18"/>
      <c r="L21" s="18"/>
    </row>
    <row r="22" spans="1:2" ht="15.75">
      <c r="A22" s="28" t="s">
        <v>23</v>
      </c>
      <c r="B22" s="27">
        <f>E7+C8-B21</f>
        <v>1705.9535000000028</v>
      </c>
    </row>
  </sheetData>
  <sheetProtection/>
  <mergeCells count="5">
    <mergeCell ref="H10:L10"/>
    <mergeCell ref="B13:D13"/>
    <mergeCell ref="A10:A11"/>
    <mergeCell ref="B10:C11"/>
    <mergeCell ref="D10:G10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2"/>
  <sheetViews>
    <sheetView zoomScalePageLayoutView="0" workbookViewId="0" topLeftCell="A1">
      <selection activeCell="B22" sqref="B22"/>
    </sheetView>
  </sheetViews>
  <sheetFormatPr defaultColWidth="9.00390625" defaultRowHeight="12.75"/>
  <cols>
    <col min="1" max="1" width="15.00390625" style="0" customWidth="1"/>
    <col min="2" max="2" width="12.375" style="0" customWidth="1"/>
    <col min="3" max="3" width="15.625" style="0" customWidth="1"/>
    <col min="4" max="4" width="11.125" style="0" customWidth="1"/>
    <col min="5" max="5" width="15.625" style="0" customWidth="1"/>
    <col min="6" max="6" width="17.75390625" style="0" customWidth="1"/>
    <col min="7" max="7" width="16.00390625" style="0" customWidth="1"/>
    <col min="8" max="8" width="14.625" style="0" customWidth="1"/>
    <col min="10" max="10" width="11.875" style="0" customWidth="1"/>
    <col min="11" max="11" width="10.00390625" style="0" customWidth="1"/>
    <col min="12" max="12" width="15.875" style="0" customWidth="1"/>
  </cols>
  <sheetData>
    <row r="1" spans="1:12" ht="20.25" customHeight="1">
      <c r="A1" s="1"/>
      <c r="C1" s="11"/>
      <c r="D1" s="4"/>
      <c r="E1" s="4"/>
      <c r="F1" s="5">
        <v>42215</v>
      </c>
      <c r="G1" s="4"/>
      <c r="H1" s="11"/>
      <c r="I1" s="4"/>
      <c r="J1" s="4"/>
      <c r="K1" s="11"/>
      <c r="L1" s="9"/>
    </row>
    <row r="2" spans="1:12" ht="20.25" customHeight="1">
      <c r="A2" s="1" t="s">
        <v>24</v>
      </c>
      <c r="C2" s="11"/>
      <c r="D2" s="4"/>
      <c r="E2" s="4"/>
      <c r="F2" s="4"/>
      <c r="G2" s="4"/>
      <c r="H2" s="11"/>
      <c r="I2" s="4"/>
      <c r="J2" s="4"/>
      <c r="K2" s="11"/>
      <c r="L2" s="9"/>
    </row>
    <row r="3" spans="3:10" ht="12.75">
      <c r="C3" s="12" t="s">
        <v>0</v>
      </c>
      <c r="D3" s="3" t="s">
        <v>1</v>
      </c>
      <c r="E3" s="3" t="s">
        <v>2</v>
      </c>
      <c r="F3" s="10" t="s">
        <v>3</v>
      </c>
      <c r="G3" s="4"/>
      <c r="H3" s="4"/>
      <c r="I3" s="11"/>
      <c r="J3" s="9"/>
    </row>
    <row r="4" spans="3:10" ht="12.75">
      <c r="C4" s="12" t="s">
        <v>4</v>
      </c>
      <c r="D4" s="3"/>
      <c r="E4" s="3"/>
      <c r="F4" s="10" t="s">
        <v>4</v>
      </c>
      <c r="G4" s="4"/>
      <c r="H4" s="4"/>
      <c r="I4" s="11"/>
      <c r="J4" s="9"/>
    </row>
    <row r="5" spans="1:10" ht="12.75">
      <c r="A5" s="2" t="s">
        <v>5</v>
      </c>
      <c r="B5" s="2" t="s">
        <v>7</v>
      </c>
      <c r="C5" s="12">
        <f>июнь!F5</f>
        <v>28334.859999999997</v>
      </c>
      <c r="D5" s="12">
        <v>4516.14</v>
      </c>
      <c r="E5" s="12">
        <v>1746.3</v>
      </c>
      <c r="F5" s="12">
        <f>C5+D5-E5</f>
        <v>31104.7</v>
      </c>
      <c r="G5" s="4"/>
      <c r="H5" s="4" t="s">
        <v>27</v>
      </c>
      <c r="I5" s="11">
        <f>июнь!I5+0</f>
        <v>12220.57</v>
      </c>
      <c r="J5" s="9"/>
    </row>
    <row r="6" spans="2:12" ht="12.75">
      <c r="B6" s="2" t="s">
        <v>6</v>
      </c>
      <c r="C6" s="12">
        <f>июнь!F6</f>
        <v>-2509.74</v>
      </c>
      <c r="D6" s="12">
        <v>0</v>
      </c>
      <c r="E6" s="12">
        <v>0</v>
      </c>
      <c r="F6" s="12">
        <f>C6+D6-E6</f>
        <v>-2509.74</v>
      </c>
      <c r="G6" s="4"/>
      <c r="H6" s="4" t="s">
        <v>38</v>
      </c>
      <c r="I6" s="11">
        <v>9754.31</v>
      </c>
      <c r="J6" s="50" t="s">
        <v>39</v>
      </c>
      <c r="K6" s="50"/>
      <c r="L6" s="50"/>
    </row>
    <row r="7" spans="2:10" ht="12.75">
      <c r="B7" s="2" t="s">
        <v>8</v>
      </c>
      <c r="C7" s="12">
        <f>SUM(C5:C6)</f>
        <v>25825.119999999995</v>
      </c>
      <c r="D7" s="12">
        <f>SUM(D5:D6)</f>
        <v>4516.14</v>
      </c>
      <c r="E7" s="12">
        <f>SUM(E5:E6)</f>
        <v>1746.3</v>
      </c>
      <c r="F7" s="12">
        <f>SUM(F5:F6)</f>
        <v>28594.96</v>
      </c>
      <c r="G7" s="4"/>
      <c r="H7" s="4" t="s">
        <v>40</v>
      </c>
      <c r="I7" s="11">
        <f>I5-I6</f>
        <v>2466.26</v>
      </c>
      <c r="J7" s="9"/>
    </row>
    <row r="8" spans="2:12" ht="15">
      <c r="B8" s="19" t="s">
        <v>23</v>
      </c>
      <c r="C8" s="27">
        <f>июнь!B22</f>
        <v>1705.9535000000028</v>
      </c>
      <c r="D8" s="4"/>
      <c r="E8" s="4"/>
      <c r="F8" s="4"/>
      <c r="G8" s="4"/>
      <c r="H8" s="11"/>
      <c r="I8" s="4"/>
      <c r="J8" s="4"/>
      <c r="K8" s="11"/>
      <c r="L8" s="9"/>
    </row>
    <row r="9" spans="3:12" ht="12.75">
      <c r="C9" s="11"/>
      <c r="D9" s="4"/>
      <c r="E9" s="4"/>
      <c r="F9" s="4"/>
      <c r="G9" s="4"/>
      <c r="H9" s="11"/>
      <c r="I9" s="4"/>
      <c r="J9" s="4"/>
      <c r="K9" s="11"/>
      <c r="L9" s="9"/>
    </row>
    <row r="10" spans="1:12" ht="12.75">
      <c r="A10" s="40" t="s">
        <v>29</v>
      </c>
      <c r="B10" s="42" t="s">
        <v>9</v>
      </c>
      <c r="C10" s="43"/>
      <c r="D10" s="34" t="s">
        <v>10</v>
      </c>
      <c r="E10" s="35"/>
      <c r="F10" s="35"/>
      <c r="G10" s="36"/>
      <c r="H10" s="34" t="s">
        <v>15</v>
      </c>
      <c r="I10" s="35"/>
      <c r="J10" s="35"/>
      <c r="K10" s="35"/>
      <c r="L10" s="36"/>
    </row>
    <row r="11" spans="1:12" ht="22.5" customHeight="1">
      <c r="A11" s="41"/>
      <c r="B11" s="44"/>
      <c r="C11" s="45"/>
      <c r="D11" s="3" t="s">
        <v>11</v>
      </c>
      <c r="E11" s="3" t="s">
        <v>12</v>
      </c>
      <c r="F11" s="3" t="s">
        <v>13</v>
      </c>
      <c r="G11" s="3" t="s">
        <v>14</v>
      </c>
      <c r="H11" s="12" t="s">
        <v>16</v>
      </c>
      <c r="I11" s="6" t="s">
        <v>17</v>
      </c>
      <c r="J11" s="6" t="s">
        <v>18</v>
      </c>
      <c r="K11" s="10" t="s">
        <v>19</v>
      </c>
      <c r="L11" s="10" t="s">
        <v>20</v>
      </c>
    </row>
    <row r="12" spans="1:12" ht="12.75">
      <c r="A12" s="2"/>
      <c r="B12" s="7"/>
      <c r="C12" s="12"/>
      <c r="D12" s="3"/>
      <c r="E12" s="3"/>
      <c r="F12" s="3"/>
      <c r="G12" s="3"/>
      <c r="H12" s="12"/>
      <c r="I12" s="3"/>
      <c r="J12" s="3"/>
      <c r="K12" s="12"/>
      <c r="L12" s="8"/>
    </row>
    <row r="13" spans="1:12" ht="12.75">
      <c r="A13" s="2"/>
      <c r="B13" s="37" t="s">
        <v>25</v>
      </c>
      <c r="C13" s="38"/>
      <c r="D13" s="39"/>
      <c r="F13" s="3" t="s">
        <v>28</v>
      </c>
      <c r="G13" s="2"/>
      <c r="H13" s="12"/>
      <c r="I13" s="3"/>
      <c r="J13" s="3"/>
      <c r="K13" s="16"/>
      <c r="L13" s="14"/>
    </row>
    <row r="14" spans="1:12" ht="12.75">
      <c r="A14" s="2"/>
      <c r="B14" s="15" t="s">
        <v>26</v>
      </c>
      <c r="C14" s="15"/>
      <c r="D14" s="15"/>
      <c r="E14" s="13"/>
      <c r="F14" s="13" t="s">
        <v>21</v>
      </c>
      <c r="G14" s="13">
        <v>2943.72</v>
      </c>
      <c r="H14" s="12"/>
      <c r="I14" s="3"/>
      <c r="J14" s="3"/>
      <c r="K14" s="16"/>
      <c r="L14" s="14"/>
    </row>
    <row r="15" spans="1:12" ht="12.75">
      <c r="A15" s="2"/>
      <c r="B15" s="15"/>
      <c r="C15" s="15"/>
      <c r="D15" s="15"/>
      <c r="E15" s="13"/>
      <c r="F15" s="13"/>
      <c r="G15" s="13"/>
      <c r="H15" s="12"/>
      <c r="I15" s="3"/>
      <c r="J15" s="3"/>
      <c r="K15" s="16"/>
      <c r="L15" s="14"/>
    </row>
    <row r="16" spans="1:12" ht="12.75">
      <c r="A16" s="2"/>
      <c r="B16" s="46" t="s">
        <v>41</v>
      </c>
      <c r="C16" s="47"/>
      <c r="D16" s="2"/>
      <c r="E16" s="17"/>
      <c r="F16" s="13" t="s">
        <v>36</v>
      </c>
      <c r="G16" s="13">
        <v>6206.67</v>
      </c>
      <c r="H16" s="12"/>
      <c r="I16" s="3"/>
      <c r="J16" s="3"/>
      <c r="K16" s="16"/>
      <c r="L16" s="14"/>
    </row>
    <row r="17" spans="1:12" ht="12.75">
      <c r="A17" s="2"/>
      <c r="B17" s="48"/>
      <c r="C17" s="49"/>
      <c r="D17" s="15"/>
      <c r="E17" s="3"/>
      <c r="F17" s="13"/>
      <c r="G17" s="13"/>
      <c r="H17" s="12"/>
      <c r="I17" s="3"/>
      <c r="J17" s="3"/>
      <c r="K17" s="16"/>
      <c r="L17" s="14"/>
    </row>
    <row r="18" spans="1:12" ht="12.75">
      <c r="A18" s="2"/>
      <c r="B18" s="2"/>
      <c r="C18" s="2"/>
      <c r="D18" s="2"/>
      <c r="E18" s="17"/>
      <c r="F18" s="13"/>
      <c r="G18" s="13"/>
      <c r="H18" s="12"/>
      <c r="I18" s="3"/>
      <c r="J18" s="3"/>
      <c r="K18" s="16"/>
      <c r="L18" s="14"/>
    </row>
    <row r="19" spans="1:12" ht="12.75">
      <c r="A19" s="2"/>
      <c r="B19" s="2"/>
      <c r="C19" s="2"/>
      <c r="D19" s="2"/>
      <c r="E19" s="17"/>
      <c r="F19" s="13"/>
      <c r="G19" s="13"/>
      <c r="H19" s="12"/>
      <c r="I19" s="3"/>
      <c r="J19" s="3"/>
      <c r="K19" s="16"/>
      <c r="L19" s="14"/>
    </row>
    <row r="20" spans="1:12" ht="12.75">
      <c r="A20" s="20"/>
      <c r="B20" s="20"/>
      <c r="C20" s="20"/>
      <c r="D20" s="20"/>
      <c r="E20" s="21"/>
      <c r="F20" s="22"/>
      <c r="G20" s="22"/>
      <c r="H20" s="23"/>
      <c r="I20" s="24"/>
      <c r="J20" s="24"/>
      <c r="K20" s="25"/>
      <c r="L20" s="26"/>
    </row>
    <row r="21" spans="1:12" ht="15">
      <c r="A21" s="29" t="s">
        <v>22</v>
      </c>
      <c r="B21" s="18">
        <f>G14+G16</f>
        <v>9150.39</v>
      </c>
      <c r="K21" s="18"/>
      <c r="L21" s="18"/>
    </row>
    <row r="22" spans="1:2" ht="15.75">
      <c r="A22" s="28" t="s">
        <v>23</v>
      </c>
      <c r="B22" s="27">
        <f>E7+C8-B21</f>
        <v>-5698.136499999997</v>
      </c>
    </row>
  </sheetData>
  <sheetProtection/>
  <mergeCells count="7">
    <mergeCell ref="J6:L6"/>
    <mergeCell ref="B16:C17"/>
    <mergeCell ref="H10:L10"/>
    <mergeCell ref="B13:D13"/>
    <mergeCell ref="A10:A11"/>
    <mergeCell ref="B10:C11"/>
    <mergeCell ref="D10:G10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2"/>
  <sheetViews>
    <sheetView zoomScalePageLayoutView="0" workbookViewId="0" topLeftCell="A1">
      <selection activeCell="I6" sqref="I6"/>
    </sheetView>
  </sheetViews>
  <sheetFormatPr defaultColWidth="9.00390625" defaultRowHeight="12.75"/>
  <cols>
    <col min="1" max="1" width="15.00390625" style="0" customWidth="1"/>
    <col min="2" max="2" width="12.375" style="0" customWidth="1"/>
    <col min="3" max="3" width="15.625" style="0" customWidth="1"/>
    <col min="4" max="4" width="11.125" style="0" customWidth="1"/>
    <col min="5" max="5" width="15.625" style="0" customWidth="1"/>
    <col min="6" max="6" width="17.75390625" style="0" customWidth="1"/>
    <col min="7" max="7" width="16.00390625" style="0" customWidth="1"/>
    <col min="8" max="8" width="14.625" style="0" customWidth="1"/>
    <col min="10" max="10" width="11.875" style="0" customWidth="1"/>
    <col min="11" max="11" width="10.00390625" style="0" customWidth="1"/>
    <col min="12" max="12" width="15.875" style="0" customWidth="1"/>
  </cols>
  <sheetData>
    <row r="1" spans="1:12" ht="20.25" customHeight="1">
      <c r="A1" s="1"/>
      <c r="C1" s="11"/>
      <c r="D1" s="4"/>
      <c r="E1" s="4"/>
      <c r="F1" s="5">
        <v>42246</v>
      </c>
      <c r="G1" s="4"/>
      <c r="H1" s="11"/>
      <c r="I1" s="4"/>
      <c r="J1" s="4"/>
      <c r="K1" s="11"/>
      <c r="L1" s="9"/>
    </row>
    <row r="2" spans="1:12" ht="20.25" customHeight="1">
      <c r="A2" s="1" t="s">
        <v>24</v>
      </c>
      <c r="C2" s="11"/>
      <c r="D2" s="4"/>
      <c r="E2" s="4"/>
      <c r="F2" s="4"/>
      <c r="G2" s="4"/>
      <c r="H2" s="11"/>
      <c r="I2" s="4"/>
      <c r="J2" s="4"/>
      <c r="K2" s="11"/>
      <c r="L2" s="9"/>
    </row>
    <row r="3" spans="3:10" ht="12.75">
      <c r="C3" s="12" t="s">
        <v>0</v>
      </c>
      <c r="D3" s="3" t="s">
        <v>1</v>
      </c>
      <c r="E3" s="3" t="s">
        <v>2</v>
      </c>
      <c r="F3" s="10" t="s">
        <v>3</v>
      </c>
      <c r="G3" s="4"/>
      <c r="H3" s="4"/>
      <c r="I3" s="11"/>
      <c r="J3" s="9"/>
    </row>
    <row r="4" spans="3:10" ht="12.75">
      <c r="C4" s="12" t="s">
        <v>4</v>
      </c>
      <c r="D4" s="3"/>
      <c r="E4" s="3"/>
      <c r="F4" s="10" t="s">
        <v>4</v>
      </c>
      <c r="G4" s="4"/>
      <c r="H4" s="4"/>
      <c r="I4" s="11"/>
      <c r="J4" s="9"/>
    </row>
    <row r="5" spans="1:10" ht="12.75">
      <c r="A5" s="2" t="s">
        <v>5</v>
      </c>
      <c r="B5" s="2" t="s">
        <v>7</v>
      </c>
      <c r="C5" s="12">
        <f>июль!F5</f>
        <v>31104.7</v>
      </c>
      <c r="D5" s="12">
        <v>4516.14</v>
      </c>
      <c r="E5" s="12">
        <v>2340.98</v>
      </c>
      <c r="F5" s="12">
        <f>C5+D5-E5</f>
        <v>33279.86</v>
      </c>
      <c r="G5" s="4"/>
      <c r="H5" s="4" t="s">
        <v>27</v>
      </c>
      <c r="I5" s="11">
        <f>июль!I7</f>
        <v>2466.26</v>
      </c>
      <c r="J5" s="9"/>
    </row>
    <row r="6" spans="2:10" ht="12.75">
      <c r="B6" s="2" t="s">
        <v>6</v>
      </c>
      <c r="C6" s="12">
        <f>июль!F6</f>
        <v>-2509.74</v>
      </c>
      <c r="D6" s="12">
        <v>0</v>
      </c>
      <c r="E6" s="12">
        <v>0</v>
      </c>
      <c r="F6" s="12">
        <f>C6+D6-E6</f>
        <v>-2509.74</v>
      </c>
      <c r="G6" s="4"/>
      <c r="H6" s="4"/>
      <c r="I6" s="11"/>
      <c r="J6" s="9"/>
    </row>
    <row r="7" spans="2:10" ht="12.75">
      <c r="B7" s="2" t="s">
        <v>8</v>
      </c>
      <c r="C7" s="12">
        <f>SUM(C5:C6)</f>
        <v>28594.96</v>
      </c>
      <c r="D7" s="12">
        <f>SUM(D5:D6)</f>
        <v>4516.14</v>
      </c>
      <c r="E7" s="12">
        <f>SUM(E5:E6)</f>
        <v>2340.98</v>
      </c>
      <c r="F7" s="12">
        <f>SUM(F5:F6)</f>
        <v>30770.120000000003</v>
      </c>
      <c r="G7" s="4"/>
      <c r="H7" s="4"/>
      <c r="I7" s="11"/>
      <c r="J7" s="9"/>
    </row>
    <row r="8" spans="2:12" ht="15">
      <c r="B8" s="19" t="s">
        <v>23</v>
      </c>
      <c r="C8" s="27">
        <f>июль!B22</f>
        <v>-5698.136499999997</v>
      </c>
      <c r="D8" s="4"/>
      <c r="E8" s="4"/>
      <c r="F8" s="4"/>
      <c r="G8" s="4"/>
      <c r="H8" s="11"/>
      <c r="I8" s="4"/>
      <c r="J8" s="4"/>
      <c r="K8" s="11"/>
      <c r="L8" s="9"/>
    </row>
    <row r="9" spans="3:12" ht="12.75">
      <c r="C9" s="11"/>
      <c r="D9" s="4"/>
      <c r="E9" s="4"/>
      <c r="F9" s="4"/>
      <c r="G9" s="4"/>
      <c r="H9" s="11"/>
      <c r="I9" s="4"/>
      <c r="J9" s="4"/>
      <c r="K9" s="11"/>
      <c r="L9" s="9"/>
    </row>
    <row r="10" spans="1:12" ht="12.75">
      <c r="A10" s="40" t="s">
        <v>29</v>
      </c>
      <c r="B10" s="42" t="s">
        <v>9</v>
      </c>
      <c r="C10" s="43"/>
      <c r="D10" s="34" t="s">
        <v>10</v>
      </c>
      <c r="E10" s="35"/>
      <c r="F10" s="35"/>
      <c r="G10" s="36"/>
      <c r="H10" s="34" t="s">
        <v>15</v>
      </c>
      <c r="I10" s="35"/>
      <c r="J10" s="35"/>
      <c r="K10" s="35"/>
      <c r="L10" s="36"/>
    </row>
    <row r="11" spans="1:12" ht="22.5" customHeight="1">
      <c r="A11" s="41"/>
      <c r="B11" s="44"/>
      <c r="C11" s="45"/>
      <c r="D11" s="3" t="s">
        <v>11</v>
      </c>
      <c r="E11" s="3" t="s">
        <v>12</v>
      </c>
      <c r="F11" s="3" t="s">
        <v>13</v>
      </c>
      <c r="G11" s="3" t="s">
        <v>14</v>
      </c>
      <c r="H11" s="12" t="s">
        <v>16</v>
      </c>
      <c r="I11" s="6" t="s">
        <v>17</v>
      </c>
      <c r="J11" s="6" t="s">
        <v>18</v>
      </c>
      <c r="K11" s="10" t="s">
        <v>19</v>
      </c>
      <c r="L11" s="10" t="s">
        <v>20</v>
      </c>
    </row>
    <row r="12" spans="1:12" ht="12.75">
      <c r="A12" s="2"/>
      <c r="B12" s="7"/>
      <c r="C12" s="12"/>
      <c r="D12" s="3"/>
      <c r="E12" s="3"/>
      <c r="F12" s="3"/>
      <c r="G12" s="3"/>
      <c r="H12" s="12"/>
      <c r="I12" s="3"/>
      <c r="J12" s="3"/>
      <c r="K12" s="12"/>
      <c r="L12" s="8"/>
    </row>
    <row r="13" spans="1:12" ht="12.75">
      <c r="A13" s="2"/>
      <c r="B13" s="37" t="s">
        <v>25</v>
      </c>
      <c r="C13" s="38"/>
      <c r="D13" s="39"/>
      <c r="F13" s="3" t="s">
        <v>28</v>
      </c>
      <c r="G13" s="2"/>
      <c r="H13" s="12"/>
      <c r="I13" s="3"/>
      <c r="J13" s="3"/>
      <c r="K13" s="16"/>
      <c r="L13" s="14"/>
    </row>
    <row r="14" spans="1:12" ht="12.75">
      <c r="A14" s="2"/>
      <c r="B14" s="15" t="s">
        <v>26</v>
      </c>
      <c r="C14" s="15"/>
      <c r="D14" s="15"/>
      <c r="E14" s="13"/>
      <c r="F14" s="13" t="s">
        <v>21</v>
      </c>
      <c r="G14" s="13">
        <v>2943.72</v>
      </c>
      <c r="H14" s="12"/>
      <c r="I14" s="3"/>
      <c r="J14" s="3"/>
      <c r="K14" s="16"/>
      <c r="L14" s="14"/>
    </row>
    <row r="15" spans="1:12" ht="12.75">
      <c r="A15" s="2"/>
      <c r="B15" s="15"/>
      <c r="C15" s="15"/>
      <c r="D15" s="15"/>
      <c r="E15" s="13"/>
      <c r="F15" s="13"/>
      <c r="G15" s="13"/>
      <c r="H15" s="12"/>
      <c r="I15" s="3"/>
      <c r="J15" s="3"/>
      <c r="K15" s="16"/>
      <c r="L15" s="14"/>
    </row>
    <row r="16" spans="1:12" ht="12.75">
      <c r="A16" s="2"/>
      <c r="B16" s="2"/>
      <c r="C16" s="2"/>
      <c r="D16" s="2"/>
      <c r="E16" s="17"/>
      <c r="F16" s="13"/>
      <c r="G16" s="13"/>
      <c r="H16" s="12"/>
      <c r="I16" s="3"/>
      <c r="J16" s="3"/>
      <c r="K16" s="16"/>
      <c r="L16" s="14"/>
    </row>
    <row r="17" spans="1:12" ht="12.75">
      <c r="A17" s="2"/>
      <c r="B17" s="15"/>
      <c r="C17" s="15"/>
      <c r="D17" s="15"/>
      <c r="E17" s="3"/>
      <c r="F17" s="13"/>
      <c r="G17" s="13"/>
      <c r="H17" s="12"/>
      <c r="I17" s="3"/>
      <c r="J17" s="3"/>
      <c r="K17" s="16"/>
      <c r="L17" s="14"/>
    </row>
    <row r="18" spans="1:12" ht="12.75">
      <c r="A18" s="2"/>
      <c r="B18" s="2"/>
      <c r="C18" s="2"/>
      <c r="D18" s="2"/>
      <c r="E18" s="17"/>
      <c r="F18" s="13"/>
      <c r="G18" s="13"/>
      <c r="H18" s="12"/>
      <c r="I18" s="3"/>
      <c r="J18" s="3"/>
      <c r="K18" s="16"/>
      <c r="L18" s="14"/>
    </row>
    <row r="19" spans="1:12" ht="12.75">
      <c r="A19" s="2"/>
      <c r="B19" s="2"/>
      <c r="C19" s="2"/>
      <c r="D19" s="2"/>
      <c r="E19" s="17"/>
      <c r="F19" s="13"/>
      <c r="G19" s="13"/>
      <c r="H19" s="12"/>
      <c r="I19" s="3"/>
      <c r="J19" s="3"/>
      <c r="K19" s="16"/>
      <c r="L19" s="14"/>
    </row>
    <row r="20" spans="1:12" ht="12.75">
      <c r="A20" s="20"/>
      <c r="B20" s="20"/>
      <c r="C20" s="20"/>
      <c r="D20" s="20"/>
      <c r="E20" s="21"/>
      <c r="F20" s="22"/>
      <c r="G20" s="22"/>
      <c r="H20" s="23"/>
      <c r="I20" s="24"/>
      <c r="J20" s="24"/>
      <c r="K20" s="25"/>
      <c r="L20" s="26"/>
    </row>
    <row r="21" spans="1:12" ht="15">
      <c r="A21" s="29" t="s">
        <v>22</v>
      </c>
      <c r="B21" s="18">
        <f>G14</f>
        <v>2943.72</v>
      </c>
      <c r="K21" s="18"/>
      <c r="L21" s="18"/>
    </row>
    <row r="22" spans="1:2" ht="15.75">
      <c r="A22" s="28" t="s">
        <v>23</v>
      </c>
      <c r="B22" s="27">
        <f>E7+C8-B21</f>
        <v>-6300.876499999997</v>
      </c>
    </row>
  </sheetData>
  <sheetProtection/>
  <mergeCells count="5">
    <mergeCell ref="H10:L10"/>
    <mergeCell ref="B13:D13"/>
    <mergeCell ref="A10:A11"/>
    <mergeCell ref="B10:C11"/>
    <mergeCell ref="D10:G10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22"/>
  <sheetViews>
    <sheetView zoomScalePageLayoutView="0" workbookViewId="0" topLeftCell="A1">
      <selection activeCell="G14" sqref="G14"/>
    </sheetView>
  </sheetViews>
  <sheetFormatPr defaultColWidth="9.00390625" defaultRowHeight="12.75"/>
  <cols>
    <col min="1" max="1" width="15.00390625" style="0" customWidth="1"/>
    <col min="2" max="2" width="12.375" style="0" customWidth="1"/>
    <col min="3" max="3" width="15.625" style="0" customWidth="1"/>
    <col min="4" max="4" width="11.125" style="0" customWidth="1"/>
    <col min="5" max="5" width="15.625" style="0" customWidth="1"/>
    <col min="6" max="6" width="17.75390625" style="0" customWidth="1"/>
    <col min="7" max="7" width="16.00390625" style="0" customWidth="1"/>
    <col min="8" max="8" width="14.625" style="0" customWidth="1"/>
    <col min="10" max="10" width="11.875" style="0" customWidth="1"/>
    <col min="11" max="11" width="10.00390625" style="0" customWidth="1"/>
    <col min="12" max="12" width="15.875" style="0" customWidth="1"/>
  </cols>
  <sheetData>
    <row r="1" spans="1:12" ht="20.25" customHeight="1">
      <c r="A1" s="1"/>
      <c r="C1" s="11"/>
      <c r="D1" s="4"/>
      <c r="E1" s="4"/>
      <c r="F1" s="5">
        <v>42277</v>
      </c>
      <c r="G1" s="4"/>
      <c r="H1" s="11"/>
      <c r="I1" s="4"/>
      <c r="J1" s="4"/>
      <c r="K1" s="11"/>
      <c r="L1" s="9"/>
    </row>
    <row r="2" spans="1:12" ht="20.25" customHeight="1">
      <c r="A2" s="1" t="s">
        <v>24</v>
      </c>
      <c r="C2" s="11"/>
      <c r="D2" s="4"/>
      <c r="E2" s="4"/>
      <c r="F2" s="4"/>
      <c r="G2" s="4"/>
      <c r="H2" s="11"/>
      <c r="I2" s="4"/>
      <c r="J2" s="4"/>
      <c r="K2" s="11"/>
      <c r="L2" s="9"/>
    </row>
    <row r="3" spans="3:10" ht="12.75">
      <c r="C3" s="12" t="s">
        <v>0</v>
      </c>
      <c r="D3" s="3" t="s">
        <v>1</v>
      </c>
      <c r="E3" s="3" t="s">
        <v>2</v>
      </c>
      <c r="F3" s="10" t="s">
        <v>3</v>
      </c>
      <c r="G3" s="4"/>
      <c r="H3" s="4"/>
      <c r="I3" s="11"/>
      <c r="J3" s="9"/>
    </row>
    <row r="4" spans="3:10" ht="12.75">
      <c r="C4" s="12" t="s">
        <v>4</v>
      </c>
      <c r="D4" s="3"/>
      <c r="E4" s="3"/>
      <c r="F4" s="10" t="s">
        <v>4</v>
      </c>
      <c r="G4" s="4"/>
      <c r="H4" s="4"/>
      <c r="I4" s="11"/>
      <c r="J4" s="9"/>
    </row>
    <row r="5" spans="1:10" ht="12.75">
      <c r="A5" s="2" t="s">
        <v>5</v>
      </c>
      <c r="B5" s="2" t="s">
        <v>7</v>
      </c>
      <c r="C5" s="12">
        <f>август!F5</f>
        <v>33279.86</v>
      </c>
      <c r="D5" s="12">
        <v>4858.97</v>
      </c>
      <c r="E5" s="12">
        <v>2381.67</v>
      </c>
      <c r="F5" s="12">
        <f>C5+D5-E5</f>
        <v>35757.16</v>
      </c>
      <c r="G5" s="4"/>
      <c r="H5" s="4" t="s">
        <v>27</v>
      </c>
      <c r="I5" s="11">
        <f>август!I5+0</f>
        <v>2466.26</v>
      </c>
      <c r="J5" s="9"/>
    </row>
    <row r="6" spans="2:10" ht="12.75">
      <c r="B6" s="2" t="s">
        <v>6</v>
      </c>
      <c r="C6" s="12">
        <f>август!F6</f>
        <v>-2509.74</v>
      </c>
      <c r="D6" s="12">
        <v>0</v>
      </c>
      <c r="E6" s="12">
        <v>0</v>
      </c>
      <c r="F6" s="12">
        <f>C6+D6-E6</f>
        <v>-2509.74</v>
      </c>
      <c r="G6" s="4"/>
      <c r="H6" s="4"/>
      <c r="I6" s="11"/>
      <c r="J6" s="9"/>
    </row>
    <row r="7" spans="2:10" ht="12.75">
      <c r="B7" s="2" t="s">
        <v>8</v>
      </c>
      <c r="C7" s="12">
        <f>SUM(C5:C6)</f>
        <v>30770.120000000003</v>
      </c>
      <c r="D7" s="12">
        <f>SUM(D5:D6)</f>
        <v>4858.97</v>
      </c>
      <c r="E7" s="12">
        <f>SUM(E5:E6)</f>
        <v>2381.67</v>
      </c>
      <c r="F7" s="12">
        <f>SUM(F5:F6)</f>
        <v>33247.420000000006</v>
      </c>
      <c r="G7" s="4"/>
      <c r="H7" s="4"/>
      <c r="I7" s="11"/>
      <c r="J7" s="9"/>
    </row>
    <row r="8" spans="2:12" ht="15">
      <c r="B8" s="19" t="s">
        <v>23</v>
      </c>
      <c r="C8" s="27">
        <f>август!B22</f>
        <v>-6300.876499999997</v>
      </c>
      <c r="D8" s="4"/>
      <c r="E8" s="4"/>
      <c r="F8" s="4"/>
      <c r="G8" s="4"/>
      <c r="H8" s="11"/>
      <c r="I8" s="4"/>
      <c r="J8" s="4"/>
      <c r="K8" s="11"/>
      <c r="L8" s="9"/>
    </row>
    <row r="9" spans="3:12" ht="12.75">
      <c r="C9" s="11"/>
      <c r="D9" s="4"/>
      <c r="E9" s="4"/>
      <c r="F9" s="4"/>
      <c r="G9" s="4"/>
      <c r="H9" s="11"/>
      <c r="I9" s="4"/>
      <c r="J9" s="4"/>
      <c r="K9" s="11"/>
      <c r="L9" s="9"/>
    </row>
    <row r="10" spans="1:12" ht="12.75">
      <c r="A10" s="40" t="s">
        <v>29</v>
      </c>
      <c r="B10" s="42" t="s">
        <v>9</v>
      </c>
      <c r="C10" s="43"/>
      <c r="D10" s="34" t="s">
        <v>10</v>
      </c>
      <c r="E10" s="35"/>
      <c r="F10" s="35"/>
      <c r="G10" s="36"/>
      <c r="H10" s="34" t="s">
        <v>15</v>
      </c>
      <c r="I10" s="35"/>
      <c r="J10" s="35"/>
      <c r="K10" s="35"/>
      <c r="L10" s="36"/>
    </row>
    <row r="11" spans="1:12" ht="22.5" customHeight="1">
      <c r="A11" s="41"/>
      <c r="B11" s="44"/>
      <c r="C11" s="45"/>
      <c r="D11" s="3" t="s">
        <v>11</v>
      </c>
      <c r="E11" s="3" t="s">
        <v>12</v>
      </c>
      <c r="F11" s="3" t="s">
        <v>13</v>
      </c>
      <c r="G11" s="3" t="s">
        <v>14</v>
      </c>
      <c r="H11" s="12" t="s">
        <v>16</v>
      </c>
      <c r="I11" s="6" t="s">
        <v>17</v>
      </c>
      <c r="J11" s="6" t="s">
        <v>18</v>
      </c>
      <c r="K11" s="10" t="s">
        <v>19</v>
      </c>
      <c r="L11" s="10" t="s">
        <v>20</v>
      </c>
    </row>
    <row r="12" spans="1:12" ht="12.75">
      <c r="A12" s="2"/>
      <c r="B12" s="7"/>
      <c r="C12" s="12"/>
      <c r="D12" s="3"/>
      <c r="E12" s="3"/>
      <c r="F12" s="3"/>
      <c r="G12" s="3"/>
      <c r="H12" s="12"/>
      <c r="I12" s="3"/>
      <c r="J12" s="3"/>
      <c r="K12" s="12"/>
      <c r="L12" s="8"/>
    </row>
    <row r="13" spans="1:12" ht="12.75">
      <c r="A13" s="2"/>
      <c r="B13" s="37" t="s">
        <v>25</v>
      </c>
      <c r="C13" s="38"/>
      <c r="D13" s="39"/>
      <c r="F13" s="3" t="s">
        <v>42</v>
      </c>
      <c r="G13" s="2"/>
      <c r="H13" s="12"/>
      <c r="I13" s="3"/>
      <c r="J13" s="3"/>
      <c r="K13" s="16"/>
      <c r="L13" s="14"/>
    </row>
    <row r="14" spans="1:12" ht="12.75">
      <c r="A14" s="2"/>
      <c r="B14" s="15" t="s">
        <v>26</v>
      </c>
      <c r="C14" s="15"/>
      <c r="D14" s="15"/>
      <c r="E14" s="13"/>
      <c r="F14" s="13" t="s">
        <v>21</v>
      </c>
      <c r="G14" s="16">
        <f>457.1*6.93</f>
        <v>3167.703</v>
      </c>
      <c r="H14" s="12"/>
      <c r="I14" s="3"/>
      <c r="J14" s="3"/>
      <c r="K14" s="16"/>
      <c r="L14" s="14"/>
    </row>
    <row r="15" spans="1:12" ht="12.75">
      <c r="A15" s="2"/>
      <c r="B15" s="15"/>
      <c r="C15" s="15"/>
      <c r="D15" s="15"/>
      <c r="E15" s="13"/>
      <c r="F15" s="13"/>
      <c r="G15" s="13"/>
      <c r="H15" s="12"/>
      <c r="I15" s="3"/>
      <c r="J15" s="3"/>
      <c r="K15" s="16"/>
      <c r="L15" s="14"/>
    </row>
    <row r="16" spans="1:12" ht="12.75">
      <c r="A16" s="2"/>
      <c r="B16" s="2"/>
      <c r="C16" s="2"/>
      <c r="D16" s="2"/>
      <c r="E16" s="17"/>
      <c r="F16" s="13"/>
      <c r="G16" s="13"/>
      <c r="H16" s="12"/>
      <c r="I16" s="3"/>
      <c r="J16" s="3"/>
      <c r="K16" s="16"/>
      <c r="L16" s="14"/>
    </row>
    <row r="17" spans="1:12" ht="12.75">
      <c r="A17" s="2"/>
      <c r="B17" s="15"/>
      <c r="C17" s="15"/>
      <c r="D17" s="15"/>
      <c r="E17" s="3"/>
      <c r="F17" s="13"/>
      <c r="G17" s="13"/>
      <c r="H17" s="12"/>
      <c r="I17" s="3"/>
      <c r="J17" s="3"/>
      <c r="K17" s="16"/>
      <c r="L17" s="14"/>
    </row>
    <row r="18" spans="1:12" ht="12.75">
      <c r="A18" s="2"/>
      <c r="B18" s="2"/>
      <c r="C18" s="2"/>
      <c r="D18" s="2"/>
      <c r="E18" s="17"/>
      <c r="F18" s="13"/>
      <c r="G18" s="13"/>
      <c r="H18" s="12"/>
      <c r="I18" s="3"/>
      <c r="J18" s="3"/>
      <c r="K18" s="16"/>
      <c r="L18" s="14"/>
    </row>
    <row r="19" spans="1:12" ht="12.75">
      <c r="A19" s="2"/>
      <c r="B19" s="2"/>
      <c r="C19" s="2"/>
      <c r="D19" s="2"/>
      <c r="E19" s="17"/>
      <c r="F19" s="13"/>
      <c r="G19" s="13"/>
      <c r="H19" s="12"/>
      <c r="I19" s="3"/>
      <c r="J19" s="3"/>
      <c r="K19" s="16"/>
      <c r="L19" s="14"/>
    </row>
    <row r="20" spans="1:12" ht="12.75">
      <c r="A20" s="20"/>
      <c r="B20" s="20"/>
      <c r="C20" s="20"/>
      <c r="D20" s="20"/>
      <c r="E20" s="21"/>
      <c r="F20" s="22"/>
      <c r="G20" s="22"/>
      <c r="H20" s="23"/>
      <c r="I20" s="24"/>
      <c r="J20" s="24"/>
      <c r="K20" s="25"/>
      <c r="L20" s="26"/>
    </row>
    <row r="21" spans="1:12" ht="15">
      <c r="A21" s="29" t="s">
        <v>22</v>
      </c>
      <c r="B21" s="18">
        <f>G14</f>
        <v>3167.703</v>
      </c>
      <c r="K21" s="18"/>
      <c r="L21" s="18"/>
    </row>
    <row r="22" spans="1:2" ht="15.75">
      <c r="A22" s="28" t="s">
        <v>23</v>
      </c>
      <c r="B22" s="27">
        <f>E7+C8-B21</f>
        <v>-7086.909499999996</v>
      </c>
    </row>
  </sheetData>
  <sheetProtection/>
  <mergeCells count="5">
    <mergeCell ref="H10:L10"/>
    <mergeCell ref="B13:D13"/>
    <mergeCell ref="A10:A11"/>
    <mergeCell ref="B10:C11"/>
    <mergeCell ref="D10:G10"/>
  </mergeCells>
  <printOptions/>
  <pageMargins left="0.75" right="0.75" top="1" bottom="1" header="0.5" footer="0.5"/>
  <pageSetup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Днс</cp:lastModifiedBy>
  <cp:lastPrinted>2015-09-17T03:33:37Z</cp:lastPrinted>
  <dcterms:created xsi:type="dcterms:W3CDTF">2008-11-05T05:36:25Z</dcterms:created>
  <dcterms:modified xsi:type="dcterms:W3CDTF">2016-02-04T12:48:36Z</dcterms:modified>
  <cp:category/>
  <cp:version/>
  <cp:contentType/>
  <cp:contentStatus/>
</cp:coreProperties>
</file>