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<sst xmlns="http://schemas.openxmlformats.org/spreadsheetml/2006/main" count="393" uniqueCount="39">
  <si>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</si>
  <si>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</si>
  <si>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</si>
  <si>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</si>
  <si>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</si>
  <si>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</si>
  <si>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</si>
  <si>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</si>
  <si>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</si>
  <si>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</si>
  <si>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</si>
  <si>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</si>
  <si>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</si>
  <si>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</si>
  <si>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</si>
  <si>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</si>
  <si>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</si>
  <si>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</si>
  <si>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</si>
  <si>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</si>
  <si>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</si>
  <si>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Железнодорожная 25 А</t>
  </si>
  <si>
    <t>итого</t>
  </si>
  <si>
    <t>Всего затрат</t>
  </si>
  <si>
    <t>Остаток</t>
  </si>
  <si>
    <t>кап.ремонт</t>
  </si>
  <si>
    <t>Содержание и обслуживание</t>
  </si>
  <si>
    <t>общего имущества</t>
  </si>
  <si>
    <t>236.4*6,44</t>
  </si>
  <si>
    <t xml:space="preserve">дата 2015г </t>
  </si>
  <si>
    <t>30.02.2015</t>
  </si>
  <si>
    <t>замена лампочки</t>
  </si>
  <si>
    <t>электрик</t>
  </si>
  <si>
    <t>лампочка</t>
  </si>
  <si>
    <t>шт</t>
  </si>
  <si>
    <t>Замена лампочек и выключателя</t>
  </si>
  <si>
    <t>калькуляция</t>
  </si>
  <si>
    <t>Подъездные таблички</t>
  </si>
  <si>
    <t>236.4*6,93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</si>
</sst>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dd/mm/yy;@"/>
    <numFmt numFmtId="175" formatCode="0.0"/>
    <numFmt numFmtId="176" formatCode="0.000"/>
    <numFmt numFmtId="177" formatCode="0.0000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42034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14861.87</v>
      </c>
      <c r="D5" s="12">
        <v>3035.19</v>
      </c>
      <c r="E5" s="12">
        <v>1635.94</v>
      </c>
      <c r="F5" s="12">
        <f>C5+D5-E5</f>
        <v>16261.12</v>
      </c>
      <c r="G5" s="4"/>
      <c r="H5" s="4" t="s">
        <v>25</v>
      </c>
      <c r="I5" s="11">
        <f>10885.22+0.02</f>
        <v>10885.24</v>
      </c>
      <c r="J5" s="9"/>
    </row>
    <row r="6" spans="2:10" ht="12.75">
      <c r="B6" s="2" t="s">
        <v>6</v>
      </c>
      <c r="C6" s="12">
        <v>6252.22</v>
      </c>
      <c r="D6" s="12">
        <v>0</v>
      </c>
      <c r="E6" s="12">
        <v>0</v>
      </c>
      <c r="F6" s="12">
        <f>C6+D6-E6</f>
        <v>6252.22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21114.09</v>
      </c>
      <c r="D7" s="12">
        <f>SUM(D5:D6)</f>
        <v>3035.19</v>
      </c>
      <c r="E7" s="12">
        <f>SUM(E5:E6)</f>
        <v>1635.94</v>
      </c>
      <c r="F7" s="12">
        <f>SUM(F5:F6)</f>
        <v>22513.34</v>
      </c>
      <c r="G7" s="4"/>
      <c r="H7" s="4"/>
      <c r="I7" s="11"/>
      <c r="J7" s="9"/>
    </row>
    <row r="8" spans="2:12" ht="15">
      <c r="B8" s="17" t="s">
        <v>24</v>
      </c>
      <c r="C8" s="18">
        <v>10881.24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22</v>
      </c>
      <c r="G14" s="13">
        <v>1522.42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21"/>
      <c r="G15" s="3"/>
      <c r="H15" s="3"/>
      <c r="I15" s="3"/>
      <c r="J15" s="3"/>
      <c r="K15" s="12"/>
      <c r="L15" s="8"/>
    </row>
    <row r="16" spans="1:12" ht="12.75">
      <c r="A16" s="14">
        <v>42020</v>
      </c>
      <c r="B16" s="24" t="s">
        <v>31</v>
      </c>
      <c r="C16" s="26"/>
      <c r="D16" s="12" t="s">
        <v>32</v>
      </c>
      <c r="E16" s="12">
        <v>529</v>
      </c>
      <c r="F16" s="22">
        <v>1</v>
      </c>
      <c r="G16" s="15">
        <v>529</v>
      </c>
      <c r="H16" s="12" t="s">
        <v>33</v>
      </c>
      <c r="I16" s="3" t="s">
        <v>34</v>
      </c>
      <c r="J16" s="3">
        <v>1</v>
      </c>
      <c r="K16" s="12">
        <f>40*1.103*1.02</f>
        <v>45.0024</v>
      </c>
      <c r="L16" s="8">
        <f>K16*J16</f>
        <v>45.0024</v>
      </c>
    </row>
    <row r="17" spans="1:12" ht="12.75">
      <c r="A17" s="2"/>
      <c r="B17" s="2"/>
      <c r="C17" s="13"/>
      <c r="D17" s="12"/>
      <c r="E17" s="12"/>
      <c r="F17" s="21"/>
      <c r="G17" s="12"/>
      <c r="H17" s="12"/>
      <c r="I17" s="3"/>
      <c r="J17" s="3"/>
      <c r="K17" s="15" t="s">
        <v>22</v>
      </c>
      <c r="L17" s="23">
        <f>L16</f>
        <v>45.0024</v>
      </c>
    </row>
    <row r="18" spans="1:12" ht="12.75">
      <c r="A18" s="2"/>
      <c r="B18" s="2"/>
      <c r="C18" s="13"/>
      <c r="D18" s="12"/>
      <c r="E18" s="12"/>
      <c r="F18" s="21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21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21"/>
      <c r="G20" s="12"/>
      <c r="H20" s="12"/>
      <c r="I20" s="3"/>
      <c r="J20" s="3"/>
      <c r="K20" s="12"/>
      <c r="L20" s="8"/>
    </row>
    <row r="22" spans="1:2" ht="15">
      <c r="A22" s="20" t="s">
        <v>23</v>
      </c>
      <c r="B22" s="18">
        <f>G14+G16+L17</f>
        <v>2096.4224</v>
      </c>
    </row>
    <row r="23" spans="1:2" ht="15.75">
      <c r="A23" s="19" t="s">
        <v>24</v>
      </c>
      <c r="B23" s="18">
        <f>E7+C8-B22</f>
        <v>10420.7576</v>
      </c>
    </row>
  </sheetData>
  <sheetProtection/>
  <mergeCells count="5">
    <mergeCell ref="H10:L10"/>
    <mergeCell ref="A10:A11"/>
    <mergeCell ref="B10:C11"/>
    <mergeCell ref="D10:G10"/>
    <mergeCell ref="B16:C16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42307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18638.849999999995</v>
      </c>
      <c r="D5" s="12">
        <v>3266.65</v>
      </c>
      <c r="E5" s="12">
        <v>2774.06</v>
      </c>
      <c r="F5" s="12">
        <f>C5+D5-E5</f>
        <v>19131.439999999995</v>
      </c>
      <c r="G5" s="4"/>
      <c r="H5" s="4" t="s">
        <v>25</v>
      </c>
      <c r="I5" s="11">
        <f>сентябрь!I5+0</f>
        <v>10885.24</v>
      </c>
      <c r="J5" s="9"/>
    </row>
    <row r="6" spans="2:10" ht="12.75">
      <c r="B6" s="2" t="s">
        <v>6</v>
      </c>
      <c r="C6" s="12">
        <f>сентябрь!F6</f>
        <v>6252.22</v>
      </c>
      <c r="D6" s="12">
        <v>0</v>
      </c>
      <c r="E6" s="12">
        <v>0</v>
      </c>
      <c r="F6" s="12">
        <f>C6+D6-E6</f>
        <v>6252.22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24891.069999999996</v>
      </c>
      <c r="D7" s="12">
        <f>SUM(D5:D6)</f>
        <v>3266.65</v>
      </c>
      <c r="E7" s="12">
        <f>SUM(E5:E6)</f>
        <v>2774.06</v>
      </c>
      <c r="F7" s="12">
        <f>SUM(F5:F6)</f>
        <v>25383.659999999996</v>
      </c>
      <c r="G7" s="4"/>
      <c r="H7" s="4"/>
      <c r="I7" s="11"/>
      <c r="J7" s="9"/>
    </row>
    <row r="8" spans="2:12" ht="15">
      <c r="B8" s="17" t="s">
        <v>24</v>
      </c>
      <c r="C8" s="18">
        <f>сентябрь!B23</f>
        <v>19814.815599999998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F13" s="12" t="s">
        <v>38</v>
      </c>
      <c r="G13" s="3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22</v>
      </c>
      <c r="G14" s="15">
        <f>236.4*6.93</f>
        <v>1638.252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4"/>
      <c r="B16" s="24"/>
      <c r="C16" s="26"/>
      <c r="D16" s="12"/>
      <c r="E16" s="12"/>
      <c r="F16" s="15"/>
      <c r="G16" s="15"/>
      <c r="H16" s="12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20" t="s">
        <v>23</v>
      </c>
      <c r="B22" s="18">
        <f>G14</f>
        <v>1638.252</v>
      </c>
    </row>
    <row r="23" spans="1:2" ht="15.75">
      <c r="A23" s="19" t="s">
        <v>24</v>
      </c>
      <c r="B23" s="18">
        <f>E7+C8-B22</f>
        <v>20950.6236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42338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19131.439999999995</v>
      </c>
      <c r="D5" s="12">
        <v>3266.65</v>
      </c>
      <c r="E5" s="12">
        <v>2130.32</v>
      </c>
      <c r="F5" s="12">
        <f>C5+D5-E5</f>
        <v>20267.769999999997</v>
      </c>
      <c r="G5" s="4"/>
      <c r="H5" s="4" t="s">
        <v>25</v>
      </c>
      <c r="I5" s="11">
        <f>октябрь!I5+0</f>
        <v>10885.24</v>
      </c>
      <c r="J5" s="9"/>
    </row>
    <row r="6" spans="2:10" ht="12.75">
      <c r="B6" s="2" t="s">
        <v>6</v>
      </c>
      <c r="C6" s="12">
        <f>октябрь!F6</f>
        <v>6252.22</v>
      </c>
      <c r="D6" s="12">
        <v>0</v>
      </c>
      <c r="E6" s="12">
        <v>0</v>
      </c>
      <c r="F6" s="12">
        <f>C6+D6-E6</f>
        <v>6252.22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25383.659999999996</v>
      </c>
      <c r="D7" s="12">
        <f>SUM(D5:D6)</f>
        <v>3266.65</v>
      </c>
      <c r="E7" s="12">
        <f>SUM(E5:E6)</f>
        <v>2130.32</v>
      </c>
      <c r="F7" s="12">
        <f>SUM(F5:F6)</f>
        <v>26519.989999999998</v>
      </c>
      <c r="G7" s="4"/>
      <c r="H7" s="4"/>
      <c r="I7" s="11"/>
      <c r="J7" s="9"/>
    </row>
    <row r="8" spans="2:12" ht="15">
      <c r="B8" s="17" t="s">
        <v>24</v>
      </c>
      <c r="C8" s="18">
        <f>октябрь!B23</f>
        <v>20950.6236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F13" s="12" t="s">
        <v>38</v>
      </c>
      <c r="G13" s="3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22</v>
      </c>
      <c r="G14" s="15">
        <f>236.4*6.93</f>
        <v>1638.252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4"/>
      <c r="B16" s="24"/>
      <c r="C16" s="26"/>
      <c r="D16" s="12"/>
      <c r="E16" s="12"/>
      <c r="F16" s="15"/>
      <c r="G16" s="15"/>
      <c r="H16" s="12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20" t="s">
        <v>23</v>
      </c>
      <c r="B22" s="18">
        <f>G14</f>
        <v>1638.252</v>
      </c>
    </row>
    <row r="23" spans="1:2" ht="15.75">
      <c r="A23" s="19" t="s">
        <v>24</v>
      </c>
      <c r="B23" s="18">
        <f>E7+C8-B22</f>
        <v>21442.6916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42368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20267.769999999997</v>
      </c>
      <c r="D5" s="12">
        <v>3266.67</v>
      </c>
      <c r="E5" s="12">
        <v>3904.25</v>
      </c>
      <c r="F5" s="12">
        <f>C5+D5-E5</f>
        <v>19630.189999999995</v>
      </c>
      <c r="G5" s="4"/>
      <c r="H5" s="4" t="s">
        <v>25</v>
      </c>
      <c r="I5" s="11">
        <f>ноябрь!I5+0</f>
        <v>10885.24</v>
      </c>
      <c r="J5" s="9"/>
    </row>
    <row r="6" spans="2:10" ht="12.75">
      <c r="B6" s="2" t="s">
        <v>6</v>
      </c>
      <c r="C6" s="12">
        <f>ноябрь!F6</f>
        <v>6252.22</v>
      </c>
      <c r="D6" s="12">
        <v>0</v>
      </c>
      <c r="E6" s="12">
        <v>0</v>
      </c>
      <c r="F6" s="12">
        <f>C6+D6-E6</f>
        <v>6252.22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26519.989999999998</v>
      </c>
      <c r="D7" s="12">
        <f>SUM(D5:D6)</f>
        <v>3266.67</v>
      </c>
      <c r="E7" s="12">
        <f>SUM(E5:E6)</f>
        <v>3904.25</v>
      </c>
      <c r="F7" s="12">
        <f>SUM(F5:F6)</f>
        <v>25882.409999999996</v>
      </c>
      <c r="G7" s="4"/>
      <c r="H7" s="4"/>
      <c r="I7" s="11"/>
      <c r="J7" s="9"/>
    </row>
    <row r="8" spans="2:12" ht="15">
      <c r="B8" s="17" t="s">
        <v>24</v>
      </c>
      <c r="C8" s="18">
        <f>ноябрь!B23</f>
        <v>21442.6916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F13" s="12" t="s">
        <v>38</v>
      </c>
      <c r="G13" s="3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22</v>
      </c>
      <c r="G14" s="15">
        <f>236.4*6.93</f>
        <v>1638.252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4"/>
      <c r="B16" s="24"/>
      <c r="C16" s="26"/>
      <c r="D16" s="12"/>
      <c r="E16" s="12"/>
      <c r="F16" s="15"/>
      <c r="G16" s="15"/>
      <c r="H16" s="12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20" t="s">
        <v>23</v>
      </c>
      <c r="B22" s="18">
        <f>G14</f>
        <v>1638.252</v>
      </c>
    </row>
    <row r="23" spans="1:2" ht="15.75">
      <c r="A23" s="19" t="s">
        <v>24</v>
      </c>
      <c r="B23" s="18">
        <f>E7+C8-B22</f>
        <v>23708.689599999998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 t="s">
        <v>30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январь!F5</f>
        <v>16261.12</v>
      </c>
      <c r="D5" s="12">
        <v>3035.19</v>
      </c>
      <c r="E5" s="12">
        <v>2250.03</v>
      </c>
      <c r="F5" s="12">
        <f>C5+D5-E5</f>
        <v>17046.280000000002</v>
      </c>
      <c r="G5" s="4"/>
      <c r="H5" s="4" t="s">
        <v>25</v>
      </c>
      <c r="I5" s="11">
        <f>январь!I5</f>
        <v>10885.24</v>
      </c>
      <c r="J5" s="9"/>
    </row>
    <row r="6" spans="2:10" ht="12.75">
      <c r="B6" s="2" t="s">
        <v>6</v>
      </c>
      <c r="C6" s="12">
        <f>январь!F6</f>
        <v>6252.22</v>
      </c>
      <c r="D6" s="12">
        <v>0</v>
      </c>
      <c r="E6" s="12">
        <v>0</v>
      </c>
      <c r="F6" s="12">
        <f>C6+D6-E6</f>
        <v>6252.22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22513.34</v>
      </c>
      <c r="D7" s="12">
        <f>SUM(D5:D6)</f>
        <v>3035.19</v>
      </c>
      <c r="E7" s="12">
        <f>SUM(E5:E6)</f>
        <v>2250.03</v>
      </c>
      <c r="F7" s="12">
        <f>SUM(F5:F6)</f>
        <v>23298.500000000004</v>
      </c>
      <c r="G7" s="4"/>
      <c r="H7" s="4"/>
      <c r="I7" s="11"/>
      <c r="J7" s="9"/>
    </row>
    <row r="8" spans="2:12" ht="15">
      <c r="B8" s="17" t="s">
        <v>24</v>
      </c>
      <c r="C8" s="18">
        <f>январь!B23</f>
        <v>10420.7576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22</v>
      </c>
      <c r="G14" s="13">
        <v>1522.42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4"/>
      <c r="B16" s="24"/>
      <c r="C16" s="26"/>
      <c r="D16" s="12"/>
      <c r="E16" s="12"/>
      <c r="F16" s="15"/>
      <c r="G16" s="15"/>
      <c r="H16" s="12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20" t="s">
        <v>23</v>
      </c>
      <c r="B22" s="18">
        <f>G14</f>
        <v>1522.42</v>
      </c>
    </row>
    <row r="23" spans="1:2" ht="15.75">
      <c r="A23" s="19" t="s">
        <v>24</v>
      </c>
      <c r="B23" s="18">
        <f>E7+C8-B22</f>
        <v>11148.367600000001</v>
      </c>
    </row>
  </sheetData>
  <sheetProtection/>
  <mergeCells count="5">
    <mergeCell ref="H10:L10"/>
    <mergeCell ref="A10:A11"/>
    <mergeCell ref="B10:C11"/>
    <mergeCell ref="D10:G10"/>
    <mergeCell ref="B16:C16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42093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февраль!F5</f>
        <v>17046.280000000002</v>
      </c>
      <c r="D5" s="12">
        <v>3035.19</v>
      </c>
      <c r="E5" s="12">
        <v>3667.94</v>
      </c>
      <c r="F5" s="12">
        <v>17413.53</v>
      </c>
      <c r="G5" s="4"/>
      <c r="H5" s="4" t="s">
        <v>25</v>
      </c>
      <c r="I5" s="11">
        <f>февраль!I5+0</f>
        <v>10885.24</v>
      </c>
      <c r="J5" s="9"/>
    </row>
    <row r="6" spans="2:10" ht="12.75">
      <c r="B6" s="2" t="s">
        <v>6</v>
      </c>
      <c r="C6" s="12">
        <f>февраль!F6</f>
        <v>6252.22</v>
      </c>
      <c r="D6" s="12">
        <v>0</v>
      </c>
      <c r="E6" s="12">
        <v>0</v>
      </c>
      <c r="F6" s="12">
        <f>C6+D6-E6</f>
        <v>6252.22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23298.500000000004</v>
      </c>
      <c r="D7" s="12">
        <f>SUM(D5:D6)</f>
        <v>3035.19</v>
      </c>
      <c r="E7" s="12">
        <f>SUM(E5:E6)</f>
        <v>3667.94</v>
      </c>
      <c r="F7" s="12">
        <f>SUM(F5:F6)</f>
        <v>23665.75</v>
      </c>
      <c r="G7" s="4"/>
      <c r="H7" s="4"/>
      <c r="I7" s="11"/>
      <c r="J7" s="9"/>
    </row>
    <row r="8" spans="2:12" ht="15">
      <c r="B8" s="17" t="s">
        <v>24</v>
      </c>
      <c r="C8" s="18">
        <f>февраль!B23</f>
        <v>11148.367600000001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22</v>
      </c>
      <c r="G14" s="13">
        <v>1522.42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4"/>
      <c r="B16" s="24"/>
      <c r="C16" s="26"/>
      <c r="D16" s="12"/>
      <c r="E16" s="12"/>
      <c r="F16" s="15"/>
      <c r="G16" s="15"/>
      <c r="H16" s="12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20" t="s">
        <v>23</v>
      </c>
      <c r="B22" s="18">
        <f>G14</f>
        <v>1522.42</v>
      </c>
    </row>
    <row r="23" spans="1:2" ht="15.75">
      <c r="A23" s="19" t="s">
        <v>24</v>
      </c>
      <c r="B23" s="18">
        <f>E7+C8-B22</f>
        <v>13293.887600000002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42124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март!F5</f>
        <v>17413.53</v>
      </c>
      <c r="D5" s="12">
        <v>3035.19</v>
      </c>
      <c r="E5" s="12">
        <v>2352.73</v>
      </c>
      <c r="F5" s="12">
        <f>C5+D5-E5</f>
        <v>18095.989999999998</v>
      </c>
      <c r="G5" s="4"/>
      <c r="H5" s="4" t="s">
        <v>25</v>
      </c>
      <c r="I5" s="11">
        <f>март!I5</f>
        <v>10885.24</v>
      </c>
      <c r="J5" s="9"/>
    </row>
    <row r="6" spans="2:10" ht="12.75">
      <c r="B6" s="2" t="s">
        <v>6</v>
      </c>
      <c r="C6" s="12">
        <f>март!F6</f>
        <v>6252.22</v>
      </c>
      <c r="D6" s="12">
        <v>0</v>
      </c>
      <c r="E6" s="12">
        <v>0</v>
      </c>
      <c r="F6" s="12">
        <f>C6+D6-E6</f>
        <v>6252.22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23665.75</v>
      </c>
      <c r="D7" s="12">
        <f>SUM(D5:D6)</f>
        <v>3035.19</v>
      </c>
      <c r="E7" s="12">
        <f>SUM(E5:E6)</f>
        <v>2352.73</v>
      </c>
      <c r="F7" s="12">
        <f>SUM(F5:F6)</f>
        <v>24348.21</v>
      </c>
      <c r="G7" s="4"/>
      <c r="H7" s="4"/>
      <c r="I7" s="11"/>
      <c r="J7" s="9"/>
    </row>
    <row r="8" spans="2:12" ht="15">
      <c r="B8" s="17" t="s">
        <v>24</v>
      </c>
      <c r="C8" s="18">
        <f>март!B23</f>
        <v>13293.887600000002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22</v>
      </c>
      <c r="G14" s="13">
        <v>1522.42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4">
        <v>42121</v>
      </c>
      <c r="B16" s="33" t="s">
        <v>35</v>
      </c>
      <c r="C16" s="34"/>
      <c r="D16" s="12"/>
      <c r="E16" s="12"/>
      <c r="F16" s="15" t="s">
        <v>36</v>
      </c>
      <c r="G16" s="15">
        <v>1370</v>
      </c>
      <c r="H16" s="12"/>
      <c r="I16" s="3"/>
      <c r="J16" s="3"/>
      <c r="K16" s="12"/>
      <c r="L16" s="8"/>
    </row>
    <row r="17" spans="1:12" ht="12.75">
      <c r="A17" s="2"/>
      <c r="B17" s="35"/>
      <c r="C17" s="36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20" t="s">
        <v>23</v>
      </c>
      <c r="B22" s="18">
        <f>G14+G16</f>
        <v>2892.42</v>
      </c>
    </row>
    <row r="23" spans="1:2" ht="15.75">
      <c r="A23" s="19" t="s">
        <v>24</v>
      </c>
      <c r="B23" s="18">
        <f>E7+C8-B22</f>
        <v>12754.197600000001</v>
      </c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42154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апрель!F5</f>
        <v>18095.989999999998</v>
      </c>
      <c r="D5" s="12">
        <v>3035.19</v>
      </c>
      <c r="E5" s="12">
        <v>3839.94</v>
      </c>
      <c r="F5" s="12">
        <f>C5+D5-E5</f>
        <v>17291.239999999998</v>
      </c>
      <c r="G5" s="4"/>
      <c r="H5" s="4" t="s">
        <v>25</v>
      </c>
      <c r="I5" s="11">
        <f>апрель!I5</f>
        <v>10885.24</v>
      </c>
      <c r="J5" s="9"/>
    </row>
    <row r="6" spans="2:10" ht="12.75">
      <c r="B6" s="2" t="s">
        <v>6</v>
      </c>
      <c r="C6" s="12">
        <f>апрель!F6</f>
        <v>6252.22</v>
      </c>
      <c r="D6" s="12">
        <v>0</v>
      </c>
      <c r="E6" s="12">
        <v>0</v>
      </c>
      <c r="F6" s="12">
        <f>C6+D6-E6</f>
        <v>6252.22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24348.21</v>
      </c>
      <c r="D7" s="12">
        <f>SUM(D5:D6)</f>
        <v>3035.19</v>
      </c>
      <c r="E7" s="12">
        <f>SUM(E5:E6)</f>
        <v>3839.94</v>
      </c>
      <c r="F7" s="12">
        <f>SUM(F5:F6)</f>
        <v>23543.46</v>
      </c>
      <c r="G7" s="4"/>
      <c r="H7" s="4"/>
      <c r="I7" s="11"/>
      <c r="J7" s="9"/>
    </row>
    <row r="8" spans="2:12" ht="15">
      <c r="B8" s="17" t="s">
        <v>24</v>
      </c>
      <c r="C8" s="18">
        <f>апрель!B23</f>
        <v>12754.197600000001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22</v>
      </c>
      <c r="G14" s="13">
        <v>1522.42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4"/>
      <c r="B16" s="24"/>
      <c r="C16" s="26"/>
      <c r="D16" s="12"/>
      <c r="E16" s="12"/>
      <c r="F16" s="15"/>
      <c r="G16" s="15"/>
      <c r="H16" s="12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20" t="s">
        <v>23</v>
      </c>
      <c r="B22" s="18">
        <f>G14</f>
        <v>1522.42</v>
      </c>
    </row>
    <row r="23" spans="1:2" ht="15.75">
      <c r="A23" s="19" t="s">
        <v>24</v>
      </c>
      <c r="B23" s="18">
        <f>E7+C8-B22</f>
        <v>15071.717600000002</v>
      </c>
    </row>
  </sheetData>
  <sheetProtection/>
  <mergeCells count="5">
    <mergeCell ref="D10:G10"/>
    <mergeCell ref="H10:L10"/>
    <mergeCell ref="A10:A11"/>
    <mergeCell ref="B10:C11"/>
    <mergeCell ref="B16:C16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42185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май!F5</f>
        <v>17291.239999999998</v>
      </c>
      <c r="D5" s="12">
        <v>3035.19</v>
      </c>
      <c r="E5" s="12">
        <v>2931.7</v>
      </c>
      <c r="F5" s="12">
        <f>C5+D5-E5</f>
        <v>17394.729999999996</v>
      </c>
      <c r="G5" s="4"/>
      <c r="H5" s="4" t="s">
        <v>25</v>
      </c>
      <c r="I5" s="11">
        <f>май!I5</f>
        <v>10885.24</v>
      </c>
      <c r="J5" s="9"/>
    </row>
    <row r="6" spans="2:10" ht="12.75">
      <c r="B6" s="2" t="s">
        <v>6</v>
      </c>
      <c r="C6" s="12">
        <f>май!F6</f>
        <v>6252.22</v>
      </c>
      <c r="D6" s="12">
        <v>0</v>
      </c>
      <c r="E6" s="12">
        <v>0</v>
      </c>
      <c r="F6" s="12">
        <f>C6+D6-E6</f>
        <v>6252.22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23543.46</v>
      </c>
      <c r="D7" s="12">
        <f>SUM(D5:D6)</f>
        <v>3035.19</v>
      </c>
      <c r="E7" s="12">
        <f>SUM(E5:E6)</f>
        <v>2931.7</v>
      </c>
      <c r="F7" s="12">
        <f>SUM(F5:F6)</f>
        <v>23646.949999999997</v>
      </c>
      <c r="G7" s="4"/>
      <c r="H7" s="4"/>
      <c r="I7" s="11"/>
      <c r="J7" s="9"/>
    </row>
    <row r="8" spans="2:12" ht="15">
      <c r="B8" s="17" t="s">
        <v>24</v>
      </c>
      <c r="C8" s="18">
        <f>май!B23</f>
        <v>15071.717600000002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22</v>
      </c>
      <c r="G14" s="13">
        <v>1522.42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4"/>
      <c r="B16" s="24"/>
      <c r="C16" s="26"/>
      <c r="D16" s="12"/>
      <c r="E16" s="12"/>
      <c r="F16" s="15"/>
      <c r="G16" s="15"/>
      <c r="H16" s="12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20" t="s">
        <v>23</v>
      </c>
      <c r="B22" s="18">
        <f>G14</f>
        <v>1522.42</v>
      </c>
    </row>
    <row r="23" spans="1:2" ht="15.75">
      <c r="A23" s="19" t="s">
        <v>24</v>
      </c>
      <c r="B23" s="18">
        <f>E7+C8-B22</f>
        <v>16480.997600000002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42215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июнь!F5</f>
        <v>17394.729999999996</v>
      </c>
      <c r="D5" s="12">
        <v>3035.19</v>
      </c>
      <c r="E5" s="12">
        <v>2904.05</v>
      </c>
      <c r="F5" s="12">
        <f>C5+D5-E5</f>
        <v>17525.869999999995</v>
      </c>
      <c r="G5" s="4"/>
      <c r="H5" s="4" t="s">
        <v>25</v>
      </c>
      <c r="I5" s="11">
        <f>июнь!I5</f>
        <v>10885.24</v>
      </c>
      <c r="J5" s="9"/>
    </row>
    <row r="6" spans="2:10" ht="12.75">
      <c r="B6" s="2" t="s">
        <v>6</v>
      </c>
      <c r="C6" s="12">
        <f>июнь!F6</f>
        <v>6252.22</v>
      </c>
      <c r="D6" s="12">
        <v>0</v>
      </c>
      <c r="E6" s="12">
        <v>0</v>
      </c>
      <c r="F6" s="12">
        <f>C6+D6-E6</f>
        <v>6252.22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23646.949999999997</v>
      </c>
      <c r="D7" s="12">
        <f>SUM(D5:D6)</f>
        <v>3035.19</v>
      </c>
      <c r="E7" s="12">
        <f>SUM(E5:E6)</f>
        <v>2904.05</v>
      </c>
      <c r="F7" s="12">
        <f>SUM(F5:F6)</f>
        <v>23778.089999999997</v>
      </c>
      <c r="G7" s="4"/>
      <c r="H7" s="4"/>
      <c r="I7" s="11"/>
      <c r="J7" s="9"/>
    </row>
    <row r="8" spans="2:12" ht="15">
      <c r="B8" s="17" t="s">
        <v>24</v>
      </c>
      <c r="C8" s="18">
        <f>июнь!B23</f>
        <v>16480.997600000002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22</v>
      </c>
      <c r="G14" s="13">
        <v>1522.42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4"/>
      <c r="B16" s="24" t="s">
        <v>37</v>
      </c>
      <c r="C16" s="26"/>
      <c r="D16" s="12"/>
      <c r="E16" s="12"/>
      <c r="F16" s="15"/>
      <c r="G16" s="15">
        <v>76</v>
      </c>
      <c r="H16" s="12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20" t="s">
        <v>23</v>
      </c>
      <c r="B22" s="18">
        <f>G14+G16</f>
        <v>1598.42</v>
      </c>
    </row>
    <row r="23" spans="1:2" ht="15.75">
      <c r="A23" s="19" t="s">
        <v>24</v>
      </c>
      <c r="B23" s="18">
        <f>E7+C8-B22</f>
        <v>17786.6276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42246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июль!F5</f>
        <v>17525.869999999995</v>
      </c>
      <c r="D5" s="12">
        <v>3035.19</v>
      </c>
      <c r="E5" s="12">
        <v>1180.31</v>
      </c>
      <c r="F5" s="12">
        <f>C5+D5-E5</f>
        <v>19380.749999999993</v>
      </c>
      <c r="G5" s="4"/>
      <c r="H5" s="4" t="s">
        <v>25</v>
      </c>
      <c r="I5" s="11">
        <f>июль!I5+0</f>
        <v>10885.24</v>
      </c>
      <c r="J5" s="9"/>
    </row>
    <row r="6" spans="2:10" ht="12.75">
      <c r="B6" s="2" t="s">
        <v>6</v>
      </c>
      <c r="C6" s="12">
        <f>июль!F6</f>
        <v>6252.22</v>
      </c>
      <c r="D6" s="12"/>
      <c r="E6" s="12">
        <v>0</v>
      </c>
      <c r="F6" s="12">
        <f>C6+D6-E6</f>
        <v>6252.22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23778.089999999997</v>
      </c>
      <c r="D7" s="12">
        <f>SUM(D5:D6)</f>
        <v>3035.19</v>
      </c>
      <c r="E7" s="12">
        <f>SUM(E5:E6)</f>
        <v>1180.31</v>
      </c>
      <c r="F7" s="12">
        <f>SUM(F5:F6)</f>
        <v>25632.969999999994</v>
      </c>
      <c r="G7" s="4"/>
      <c r="H7" s="4"/>
      <c r="I7" s="11"/>
      <c r="J7" s="9"/>
    </row>
    <row r="8" spans="2:12" ht="15">
      <c r="B8" s="17" t="s">
        <v>24</v>
      </c>
      <c r="C8" s="18">
        <f>июль!B23</f>
        <v>17786.6276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22</v>
      </c>
      <c r="G14" s="13">
        <v>1522.42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4"/>
      <c r="B16" s="24"/>
      <c r="C16" s="26"/>
      <c r="D16" s="12"/>
      <c r="E16" s="12"/>
      <c r="F16" s="15"/>
      <c r="G16" s="15"/>
      <c r="H16" s="12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20" t="s">
        <v>23</v>
      </c>
      <c r="B22" s="18">
        <f>G14</f>
        <v>1522.42</v>
      </c>
    </row>
    <row r="23" spans="1:2" ht="15.75">
      <c r="A23" s="19" t="s">
        <v>24</v>
      </c>
      <c r="B23" s="18">
        <f>E7+C8-B22</f>
        <v>17444.5176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42277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19380.749999999993</v>
      </c>
      <c r="D5" s="12">
        <v>3266.65</v>
      </c>
      <c r="E5" s="12">
        <v>4008.55</v>
      </c>
      <c r="F5" s="12">
        <f>C5+D5-E5</f>
        <v>18638.849999999995</v>
      </c>
      <c r="G5" s="4"/>
      <c r="H5" s="4" t="s">
        <v>25</v>
      </c>
      <c r="I5" s="11">
        <f>август!I5+0</f>
        <v>10885.24</v>
      </c>
      <c r="J5" s="9"/>
    </row>
    <row r="6" spans="2:10" ht="12.75">
      <c r="B6" s="2" t="s">
        <v>6</v>
      </c>
      <c r="C6" s="12">
        <f>август!F6</f>
        <v>6252.22</v>
      </c>
      <c r="D6" s="12">
        <v>0</v>
      </c>
      <c r="E6" s="12">
        <v>0</v>
      </c>
      <c r="F6" s="12">
        <f>C6+D6-E6</f>
        <v>6252.22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25632.969999999994</v>
      </c>
      <c r="D7" s="12">
        <f>SUM(D5:D6)</f>
        <v>3266.65</v>
      </c>
      <c r="E7" s="12">
        <f>SUM(E5:E6)</f>
        <v>4008.55</v>
      </c>
      <c r="F7" s="12">
        <f>SUM(F5:F6)</f>
        <v>24891.069999999996</v>
      </c>
      <c r="G7" s="4"/>
      <c r="H7" s="4"/>
      <c r="I7" s="11"/>
      <c r="J7" s="9"/>
    </row>
    <row r="8" spans="2:12" ht="15">
      <c r="B8" s="17" t="s">
        <v>24</v>
      </c>
      <c r="C8" s="18">
        <f>август!B23</f>
        <v>17444.5176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F13" s="12" t="s">
        <v>38</v>
      </c>
      <c r="G13" s="3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22</v>
      </c>
      <c r="G14" s="15">
        <f>236.4*6.93</f>
        <v>1638.252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4"/>
      <c r="B16" s="24"/>
      <c r="C16" s="26"/>
      <c r="D16" s="12"/>
      <c r="E16" s="12"/>
      <c r="F16" s="15"/>
      <c r="G16" s="15"/>
      <c r="H16" s="12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20" t="s">
        <v>23</v>
      </c>
      <c r="B22" s="18">
        <f>G14</f>
        <v>1638.252</v>
      </c>
    </row>
    <row r="23" spans="1:2" ht="15.75">
      <c r="A23" s="19" t="s">
        <v>24</v>
      </c>
      <c r="B23" s="18">
        <f>E7+C8-B22</f>
        <v>19814.815599999998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Днс</cp:lastModifiedBy>
  <cp:lastPrinted>2016-02-03T10:32:50Z</cp:lastPrinted>
  <dcterms:created xsi:type="dcterms:W3CDTF">2008-11-05T05:36:25Z</dcterms:created>
  <dcterms:modified xsi:type="dcterms:W3CDTF">2016-02-04T12:51:44Z</dcterms:modified>
  <cp:category/>
  <cp:version/>
  <cp:contentType/>
  <cp:contentStatus/>
</cp:coreProperties>
</file>