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<sst xmlns="http://schemas.openxmlformats.org/spreadsheetml/2006/main" count="389" uniqueCount="35">
  <si>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</si>
  <si>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</si>
  <si>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</si>
  <si>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</si>
  <si>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</si>
  <si>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</si>
  <si>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</si>
  <si>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</si>
  <si>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</si>
  <si>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</si>
  <si>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</si>
  <si>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</si>
  <si>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</si>
  <si>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</si>
  <si>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</si>
  <si>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</si>
  <si>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</si>
  <si>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</si>
  <si>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</si>
  <si>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</si>
  <si>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</si>
  <si>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</si>
  <si>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</si>
  <si>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</si>
  <si>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Железнодорожная 26</t>
  </si>
  <si>
    <t>содержание и обслуживание</t>
  </si>
  <si>
    <t>общего имущества</t>
  </si>
  <si>
    <t>кап.ремонт</t>
  </si>
  <si>
    <t>375,9*6,44</t>
  </si>
  <si>
    <t xml:space="preserve">дата 2015г </t>
  </si>
  <si>
    <t>30.02.2015</t>
  </si>
  <si>
    <t>375,9*6,93</t>
  </si>
  <si>
    <t>ремонтные работы за сентябоь 2015г.</t>
  </si>
  <si>
    <t>смета</t>
  </si>
  <si>
    <t>выполненные работы за ноябрь 2015г.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</si>
</sst>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dd/mm/yy;@"/>
    <numFmt numFmtId="175" formatCode="0.0"/>
    <numFmt numFmtId="176" formatCode="0.000"/>
    <numFmt numFmtId="177" formatCode="0.0000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42034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29523.25</v>
      </c>
      <c r="D5" s="12">
        <v>4523.22</v>
      </c>
      <c r="E5" s="12">
        <v>2093.66</v>
      </c>
      <c r="F5" s="12">
        <f>C5+D5-E5</f>
        <v>31952.81</v>
      </c>
      <c r="G5" s="4"/>
      <c r="H5" s="4" t="s">
        <v>27</v>
      </c>
      <c r="I5" s="11">
        <f>6924.75+0</f>
        <v>6924.75</v>
      </c>
      <c r="J5" s="9"/>
    </row>
    <row r="6" spans="2:10" ht="12.75">
      <c r="B6" s="2" t="s">
        <v>6</v>
      </c>
      <c r="C6" s="12">
        <v>1179.83</v>
      </c>
      <c r="D6" s="12">
        <v>0</v>
      </c>
      <c r="E6" s="12">
        <v>0</v>
      </c>
      <c r="F6" s="12">
        <f>C6+D6-E6</f>
        <v>1179.83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30703.08</v>
      </c>
      <c r="D7" s="12">
        <f>SUM(D5:D6)</f>
        <v>4523.22</v>
      </c>
      <c r="E7" s="12">
        <f>SUM(E5:E6)</f>
        <v>2093.66</v>
      </c>
      <c r="F7" s="12">
        <f>SUM(F5:F6)</f>
        <v>33132.64</v>
      </c>
      <c r="G7" s="4"/>
      <c r="H7" s="4"/>
      <c r="I7" s="11"/>
      <c r="J7" s="9"/>
    </row>
    <row r="8" spans="2:12" ht="15">
      <c r="B8" s="19" t="s">
        <v>23</v>
      </c>
      <c r="C8" s="18">
        <v>42339.88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42012.74999999999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42307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41145.00000000001</v>
      </c>
      <c r="D5" s="12">
        <v>5198.7</v>
      </c>
      <c r="E5" s="12">
        <v>3319.34</v>
      </c>
      <c r="F5" s="12">
        <f>C5+D5-E5</f>
        <v>43024.36</v>
      </c>
      <c r="G5" s="4"/>
      <c r="H5" s="4" t="s">
        <v>27</v>
      </c>
      <c r="I5" s="11">
        <f>сентябрь!I5+0</f>
        <v>7081.58</v>
      </c>
      <c r="J5" s="9"/>
    </row>
    <row r="6" spans="2:10" ht="12.75">
      <c r="B6" s="2" t="s">
        <v>6</v>
      </c>
      <c r="C6" s="12">
        <f>сентябрь!F6</f>
        <v>1070.3899999999999</v>
      </c>
      <c r="D6" s="12">
        <v>0</v>
      </c>
      <c r="E6" s="12">
        <v>0</v>
      </c>
      <c r="F6" s="12">
        <f>C6+D6-E6</f>
        <v>1070.3899999999999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42215.39000000001</v>
      </c>
      <c r="D7" s="12">
        <f>SUM(D5:D6)</f>
        <v>5198.7</v>
      </c>
      <c r="E7" s="12">
        <f>SUM(E5:E6)</f>
        <v>3319.34</v>
      </c>
      <c r="F7" s="12">
        <f>SUM(F5:F6)</f>
        <v>44094.75</v>
      </c>
      <c r="G7" s="4"/>
      <c r="H7" s="4"/>
      <c r="I7" s="11"/>
      <c r="J7" s="9"/>
    </row>
    <row r="8" spans="2:12" ht="15">
      <c r="B8" s="19" t="s">
        <v>23</v>
      </c>
      <c r="C8" s="18">
        <f>сентябрь!B21</f>
        <v>38565.65299999998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31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375.9*6.93</f>
        <v>2604.9869999999996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2604.9869999999996</v>
      </c>
      <c r="D18" s="4"/>
      <c r="K18" s="18"/>
      <c r="L18" s="18"/>
    </row>
    <row r="19" spans="1:4" ht="15.75">
      <c r="A19" s="27" t="s">
        <v>23</v>
      </c>
      <c r="B19" s="18">
        <f>E7+C8-B18</f>
        <v>39280.00599999997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42338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43024.36</v>
      </c>
      <c r="D5" s="12">
        <v>5198.7</v>
      </c>
      <c r="E5" s="12">
        <v>7938.46</v>
      </c>
      <c r="F5" s="12">
        <f>C5+D5-E5</f>
        <v>40284.6</v>
      </c>
      <c r="G5" s="4"/>
      <c r="H5" s="4" t="s">
        <v>27</v>
      </c>
      <c r="I5" s="11">
        <f>октябрь!I5+0</f>
        <v>7081.58</v>
      </c>
      <c r="J5" s="9"/>
    </row>
    <row r="6" spans="2:10" ht="12.75">
      <c r="B6" s="2" t="s">
        <v>6</v>
      </c>
      <c r="C6" s="12">
        <f>октябрь!F6</f>
        <v>1070.3899999999999</v>
      </c>
      <c r="D6" s="12">
        <v>0</v>
      </c>
      <c r="E6" s="12">
        <v>46.55</v>
      </c>
      <c r="F6" s="12">
        <f>C6+D6-E6</f>
        <v>1023.8399999999999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44094.75</v>
      </c>
      <c r="D7" s="12">
        <f>SUM(D5:D6)</f>
        <v>5198.7</v>
      </c>
      <c r="E7" s="12">
        <f>SUM(E5:E6)</f>
        <v>7985.01</v>
      </c>
      <c r="F7" s="12">
        <f>SUM(F5:F6)</f>
        <v>41308.439999999995</v>
      </c>
      <c r="G7" s="4"/>
      <c r="H7" s="4"/>
      <c r="I7" s="11"/>
      <c r="J7" s="9"/>
    </row>
    <row r="8" spans="2:12" ht="15">
      <c r="B8" s="19" t="s">
        <v>23</v>
      </c>
      <c r="C8" s="18">
        <f>октябрь!B19</f>
        <v>39280.00599999997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31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375.9*6.93</f>
        <v>2604.9869999999996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43" t="s">
        <v>34</v>
      </c>
      <c r="C16" s="44"/>
      <c r="D16" s="3"/>
      <c r="E16" s="3"/>
      <c r="F16" s="3"/>
      <c r="G16" s="2"/>
      <c r="H16" s="12"/>
      <c r="I16" s="3"/>
      <c r="J16" s="3"/>
      <c r="K16" s="16"/>
      <c r="L16" s="14"/>
    </row>
    <row r="17" spans="1:12" ht="12.75">
      <c r="A17" s="2"/>
      <c r="B17" s="45"/>
      <c r="C17" s="46"/>
      <c r="D17" s="3"/>
      <c r="E17" s="3"/>
      <c r="F17" s="3" t="s">
        <v>33</v>
      </c>
      <c r="G17" s="30">
        <v>3977.13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0"/>
      <c r="B19" s="20"/>
      <c r="C19" s="20"/>
      <c r="D19" s="21"/>
      <c r="E19" s="22"/>
      <c r="F19" s="23"/>
      <c r="G19" s="23"/>
      <c r="H19" s="24"/>
      <c r="I19" s="21"/>
      <c r="J19" s="21"/>
      <c r="K19" s="25"/>
      <c r="L19" s="26"/>
    </row>
    <row r="20" spans="1:12" ht="15">
      <c r="A20" s="28" t="s">
        <v>22</v>
      </c>
      <c r="B20" s="29">
        <f>G14+G17</f>
        <v>6582.117</v>
      </c>
      <c r="D20" s="4"/>
      <c r="K20" s="18"/>
      <c r="L20" s="18"/>
    </row>
    <row r="21" spans="1:4" ht="15.75">
      <c r="A21" s="27" t="s">
        <v>23</v>
      </c>
      <c r="B21" s="18">
        <f>E7+C8-B20</f>
        <v>40682.898999999976</v>
      </c>
      <c r="D21" s="4"/>
    </row>
  </sheetData>
  <sheetProtection/>
  <mergeCells count="6">
    <mergeCell ref="H10:L10"/>
    <mergeCell ref="B13:D13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42368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40284.6</v>
      </c>
      <c r="D5" s="12">
        <v>5198.7</v>
      </c>
      <c r="E5" s="12">
        <v>4591.57</v>
      </c>
      <c r="F5" s="12">
        <f>C5+D5-E5</f>
        <v>40891.729999999996</v>
      </c>
      <c r="G5" s="4"/>
      <c r="H5" s="4" t="s">
        <v>27</v>
      </c>
      <c r="I5" s="11">
        <f>ноябрь!I5+173.67</f>
        <v>7255.25</v>
      </c>
      <c r="J5" s="9"/>
    </row>
    <row r="6" spans="2:10" ht="12.75">
      <c r="B6" s="2" t="s">
        <v>6</v>
      </c>
      <c r="C6" s="12">
        <f>ноябрь!F6</f>
        <v>1023.8399999999999</v>
      </c>
      <c r="D6" s="12">
        <v>0</v>
      </c>
      <c r="E6" s="12">
        <v>0</v>
      </c>
      <c r="F6" s="12">
        <f>C6+D6-E6</f>
        <v>1023.8399999999999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41308.439999999995</v>
      </c>
      <c r="D7" s="12">
        <f>SUM(D5:D6)</f>
        <v>5198.7</v>
      </c>
      <c r="E7" s="12">
        <f>SUM(E5:E6)</f>
        <v>4591.57</v>
      </c>
      <c r="F7" s="12">
        <f>SUM(F5:F6)</f>
        <v>41915.56999999999</v>
      </c>
      <c r="G7" s="4"/>
      <c r="H7" s="4"/>
      <c r="I7" s="11"/>
      <c r="J7" s="9"/>
    </row>
    <row r="8" spans="2:12" ht="15">
      <c r="B8" s="19" t="s">
        <v>23</v>
      </c>
      <c r="C8" s="18">
        <f>ноябрь!B21</f>
        <v>40682.898999999976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31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375.9*6.93</f>
        <v>2604.9869999999996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2604.9869999999996</v>
      </c>
      <c r="D18" s="4"/>
      <c r="K18" s="18"/>
      <c r="L18" s="18"/>
    </row>
    <row r="19" spans="1:4" ht="15.75">
      <c r="A19" s="27" t="s">
        <v>23</v>
      </c>
      <c r="B19" s="18">
        <f>E7+C8-B18</f>
        <v>42669.481999999975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 t="s">
        <v>30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31952.81</v>
      </c>
      <c r="D5" s="12">
        <v>4523.22</v>
      </c>
      <c r="E5" s="12">
        <v>3669.63</v>
      </c>
      <c r="F5" s="12">
        <f>C5+D5-E5</f>
        <v>32806.4</v>
      </c>
      <c r="G5" s="4"/>
      <c r="H5" s="4" t="s">
        <v>27</v>
      </c>
      <c r="I5" s="11">
        <f>январь!I5+13.32</f>
        <v>6938.07</v>
      </c>
      <c r="J5" s="9"/>
    </row>
    <row r="6" spans="2:10" ht="12.75">
      <c r="B6" s="2" t="s">
        <v>6</v>
      </c>
      <c r="C6" s="12">
        <f>январь!F6</f>
        <v>1179.83</v>
      </c>
      <c r="D6" s="12">
        <v>0</v>
      </c>
      <c r="E6" s="12">
        <v>62.54</v>
      </c>
      <c r="F6" s="12">
        <f>C6+D6-E6</f>
        <v>1117.29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33132.64</v>
      </c>
      <c r="D7" s="12">
        <f>SUM(D5:D6)</f>
        <v>4523.22</v>
      </c>
      <c r="E7" s="12">
        <f>SUM(E5:E6)</f>
        <v>3732.17</v>
      </c>
      <c r="F7" s="12">
        <f>SUM(F5:F6)</f>
        <v>33923.69</v>
      </c>
      <c r="G7" s="4"/>
      <c r="H7" s="4"/>
      <c r="I7" s="11"/>
      <c r="J7" s="9"/>
    </row>
    <row r="8" spans="2:12" ht="15">
      <c r="B8" s="19" t="s">
        <v>23</v>
      </c>
      <c r="C8" s="18">
        <f>январь!B19</f>
        <v>42012.74999999999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43324.12999999999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42093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32806.4</v>
      </c>
      <c r="D5" s="12">
        <v>4523.22</v>
      </c>
      <c r="E5" s="12">
        <v>3468.27</v>
      </c>
      <c r="F5" s="12">
        <v>28861.35</v>
      </c>
      <c r="G5" s="4"/>
      <c r="H5" s="4" t="s">
        <v>27</v>
      </c>
      <c r="I5" s="11">
        <f>февраль!I5+0</f>
        <v>6938.07</v>
      </c>
      <c r="J5" s="9"/>
    </row>
    <row r="6" spans="2:10" ht="12.75">
      <c r="B6" s="2" t="s">
        <v>6</v>
      </c>
      <c r="C6" s="12">
        <f>февраль!F6</f>
        <v>1117.29</v>
      </c>
      <c r="D6" s="12">
        <v>0</v>
      </c>
      <c r="E6" s="12">
        <v>0</v>
      </c>
      <c r="F6" s="12">
        <f>C6+D6-E6</f>
        <v>1117.29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33923.69</v>
      </c>
      <c r="D7" s="12">
        <f>SUM(D5:D6)</f>
        <v>4523.22</v>
      </c>
      <c r="E7" s="12">
        <f>SUM(E5:E6)</f>
        <v>3468.27</v>
      </c>
      <c r="F7" s="12">
        <f>SUM(F5:F6)</f>
        <v>29978.64</v>
      </c>
      <c r="G7" s="4"/>
      <c r="H7" s="4"/>
      <c r="I7" s="11"/>
      <c r="J7" s="9"/>
    </row>
    <row r="8" spans="2:12" ht="15">
      <c r="B8" s="19" t="s">
        <v>23</v>
      </c>
      <c r="C8" s="18">
        <f>февраль!B19</f>
        <v>43324.12999999999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44371.609999999986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42124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28861.35</v>
      </c>
      <c r="D5" s="12">
        <v>4523.22</v>
      </c>
      <c r="E5" s="12">
        <v>3414.32</v>
      </c>
      <c r="F5" s="12">
        <f>C5+D5-E5</f>
        <v>29970.25</v>
      </c>
      <c r="G5" s="4"/>
      <c r="H5" s="4" t="s">
        <v>27</v>
      </c>
      <c r="I5" s="11">
        <f>март!I5+143.51</f>
        <v>7081.58</v>
      </c>
      <c r="J5" s="9"/>
    </row>
    <row r="6" spans="2:10" ht="12.75">
      <c r="B6" s="2" t="s">
        <v>6</v>
      </c>
      <c r="C6" s="12">
        <f>март!F6</f>
        <v>1117.29</v>
      </c>
      <c r="D6" s="12">
        <v>0</v>
      </c>
      <c r="E6" s="12">
        <v>46.9</v>
      </c>
      <c r="F6" s="12">
        <f>C6+D6-E6</f>
        <v>1070.3899999999999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29978.64</v>
      </c>
      <c r="D7" s="12">
        <f>SUM(D5:D6)</f>
        <v>4523.22</v>
      </c>
      <c r="E7" s="12">
        <f>SUM(E5:E6)</f>
        <v>3461.2200000000003</v>
      </c>
      <c r="F7" s="12">
        <f>SUM(F5:F6)</f>
        <v>31040.64</v>
      </c>
      <c r="G7" s="4"/>
      <c r="H7" s="4"/>
      <c r="I7" s="11"/>
      <c r="J7" s="9"/>
    </row>
    <row r="8" spans="2:12" ht="15">
      <c r="B8" s="19" t="s">
        <v>23</v>
      </c>
      <c r="C8" s="18">
        <f>март!B19</f>
        <v>44371.609999999986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45412.039999999986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42154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29970.25</v>
      </c>
      <c r="D5" s="12">
        <v>4523.22</v>
      </c>
      <c r="E5" s="12">
        <v>1526.52</v>
      </c>
      <c r="F5" s="12">
        <f>C5+D5-E5</f>
        <v>32966.950000000004</v>
      </c>
      <c r="G5" s="4"/>
      <c r="H5" s="4" t="s">
        <v>27</v>
      </c>
      <c r="I5" s="11">
        <f>апрель!I5</f>
        <v>7081.58</v>
      </c>
      <c r="J5" s="9"/>
    </row>
    <row r="6" spans="2:10" ht="12.75">
      <c r="B6" s="2" t="s">
        <v>6</v>
      </c>
      <c r="C6" s="12">
        <f>апрель!F6</f>
        <v>1070.3899999999999</v>
      </c>
      <c r="D6" s="12">
        <v>0</v>
      </c>
      <c r="E6" s="12">
        <v>0</v>
      </c>
      <c r="F6" s="12">
        <f>C6+D6-E6</f>
        <v>1070.3899999999999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31040.64</v>
      </c>
      <c r="D7" s="12">
        <f>SUM(D5:D6)</f>
        <v>4523.22</v>
      </c>
      <c r="E7" s="12">
        <f>SUM(E5:E6)</f>
        <v>1526.52</v>
      </c>
      <c r="F7" s="12">
        <f>SUM(F5:F6)</f>
        <v>34037.340000000004</v>
      </c>
      <c r="G7" s="4"/>
      <c r="H7" s="4"/>
      <c r="I7" s="11"/>
      <c r="J7" s="9"/>
    </row>
    <row r="8" spans="2:12" ht="15">
      <c r="B8" s="19" t="s">
        <v>23</v>
      </c>
      <c r="C8" s="18">
        <f>апрель!B19</f>
        <v>45412.039999999986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44517.76999999998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42185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32966.950000000004</v>
      </c>
      <c r="D5" s="12">
        <v>4523.21</v>
      </c>
      <c r="E5" s="12">
        <v>4130.46</v>
      </c>
      <c r="F5" s="12">
        <f>C5+D5-E5</f>
        <v>33359.700000000004</v>
      </c>
      <c r="G5" s="4"/>
      <c r="H5" s="4" t="s">
        <v>27</v>
      </c>
      <c r="I5" s="11">
        <f>май!I5</f>
        <v>7081.58</v>
      </c>
      <c r="J5" s="9"/>
    </row>
    <row r="6" spans="2:10" ht="12.75">
      <c r="B6" s="2" t="s">
        <v>6</v>
      </c>
      <c r="C6" s="12">
        <f>май!F6</f>
        <v>1070.3899999999999</v>
      </c>
      <c r="D6" s="12">
        <v>0</v>
      </c>
      <c r="E6" s="12">
        <v>0</v>
      </c>
      <c r="F6" s="12">
        <f>C6+D6-E6</f>
        <v>1070.3899999999999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34037.340000000004</v>
      </c>
      <c r="D7" s="12">
        <f>SUM(D5:D6)</f>
        <v>4523.21</v>
      </c>
      <c r="E7" s="12">
        <f>SUM(E5:E6)</f>
        <v>4130.46</v>
      </c>
      <c r="F7" s="12">
        <f>SUM(F5:F6)</f>
        <v>34430.090000000004</v>
      </c>
      <c r="G7" s="4"/>
      <c r="H7" s="4"/>
      <c r="I7" s="11"/>
      <c r="J7" s="9"/>
    </row>
    <row r="8" spans="2:12" ht="15">
      <c r="B8" s="19" t="s">
        <v>23</v>
      </c>
      <c r="C8" s="18">
        <f>май!B19</f>
        <v>44517.76999999998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46227.43999999998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42215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33359.700000000004</v>
      </c>
      <c r="D5" s="12">
        <v>4523.22</v>
      </c>
      <c r="E5" s="12">
        <v>2851.28</v>
      </c>
      <c r="F5" s="12">
        <f>C5+D5-E5</f>
        <v>35031.64000000001</v>
      </c>
      <c r="G5" s="4"/>
      <c r="H5" s="4" t="s">
        <v>27</v>
      </c>
      <c r="I5" s="11">
        <f>июнь!I5</f>
        <v>7081.58</v>
      </c>
      <c r="J5" s="9"/>
    </row>
    <row r="6" spans="2:10" ht="12.75">
      <c r="B6" s="2" t="s">
        <v>6</v>
      </c>
      <c r="C6" s="12">
        <f>июнь!F6</f>
        <v>1070.3899999999999</v>
      </c>
      <c r="D6" s="12">
        <v>0</v>
      </c>
      <c r="E6" s="12">
        <v>0</v>
      </c>
      <c r="F6" s="12">
        <f>C6+D6-E6</f>
        <v>1070.3899999999999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34430.090000000004</v>
      </c>
      <c r="D7" s="12">
        <f>SUM(D5:D6)</f>
        <v>4523.22</v>
      </c>
      <c r="E7" s="12">
        <f>SUM(E5:E6)</f>
        <v>2851.28</v>
      </c>
      <c r="F7" s="12">
        <f>SUM(F5:F6)</f>
        <v>36102.030000000006</v>
      </c>
      <c r="G7" s="4"/>
      <c r="H7" s="4"/>
      <c r="I7" s="11"/>
      <c r="J7" s="9"/>
    </row>
    <row r="8" spans="2:12" ht="15">
      <c r="B8" s="19" t="s">
        <v>23</v>
      </c>
      <c r="C8" s="18">
        <f>июнь!B19</f>
        <v>46227.43999999998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46657.92999999998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42246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35031.64000000001</v>
      </c>
      <c r="D5" s="12">
        <v>4523.22</v>
      </c>
      <c r="E5" s="12">
        <v>1209.36</v>
      </c>
      <c r="F5" s="12">
        <f>C5+D5-E5</f>
        <v>38345.50000000001</v>
      </c>
      <c r="G5" s="4"/>
      <c r="H5" s="4" t="s">
        <v>27</v>
      </c>
      <c r="I5" s="11">
        <f>июль!I5+0</f>
        <v>7081.58</v>
      </c>
      <c r="J5" s="9"/>
    </row>
    <row r="6" spans="2:10" ht="12.75">
      <c r="B6" s="2" t="s">
        <v>6</v>
      </c>
      <c r="C6" s="12">
        <f>июль!F6</f>
        <v>1070.3899999999999</v>
      </c>
      <c r="D6" s="12">
        <v>0</v>
      </c>
      <c r="E6" s="12">
        <v>0</v>
      </c>
      <c r="F6" s="12">
        <f>C6+D6-E6</f>
        <v>1070.3899999999999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36102.030000000006</v>
      </c>
      <c r="D7" s="12">
        <f>SUM(D5:D6)</f>
        <v>4523.22</v>
      </c>
      <c r="E7" s="12">
        <f>SUM(E5:E6)</f>
        <v>1209.36</v>
      </c>
      <c r="F7" s="12">
        <f>SUM(F5:F6)</f>
        <v>39415.89000000001</v>
      </c>
      <c r="G7" s="4"/>
      <c r="H7" s="4"/>
      <c r="I7" s="11"/>
      <c r="J7" s="9"/>
    </row>
    <row r="8" spans="2:12" ht="15">
      <c r="B8" s="19" t="s">
        <v>23</v>
      </c>
      <c r="C8" s="18">
        <f>июль!B19</f>
        <v>46657.92999999998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0"/>
      <c r="B17" s="20"/>
      <c r="C17" s="20"/>
      <c r="D17" s="21"/>
      <c r="E17" s="22"/>
      <c r="F17" s="23"/>
      <c r="G17" s="23"/>
      <c r="H17" s="24"/>
      <c r="I17" s="21"/>
      <c r="J17" s="21"/>
      <c r="K17" s="25"/>
      <c r="L17" s="26"/>
    </row>
    <row r="18" spans="1:12" ht="15">
      <c r="A18" s="28" t="s">
        <v>22</v>
      </c>
      <c r="B18" s="18">
        <f>G14</f>
        <v>2420.79</v>
      </c>
      <c r="D18" s="4"/>
      <c r="K18" s="18"/>
      <c r="L18" s="18"/>
    </row>
    <row r="19" spans="1:4" ht="15.75">
      <c r="A19" s="27" t="s">
        <v>23</v>
      </c>
      <c r="B19" s="18">
        <f>E7+C8-B18</f>
        <v>45446.49999999998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42277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38345.50000000001</v>
      </c>
      <c r="D5" s="12">
        <v>5198.71</v>
      </c>
      <c r="E5" s="12">
        <v>2399.21</v>
      </c>
      <c r="F5" s="12">
        <f>C5+D5-E5</f>
        <v>41145.00000000001</v>
      </c>
      <c r="G5" s="4"/>
      <c r="H5" s="4" t="s">
        <v>27</v>
      </c>
      <c r="I5" s="11">
        <f>август!I5+0</f>
        <v>7081.58</v>
      </c>
      <c r="J5" s="9"/>
    </row>
    <row r="6" spans="2:10" ht="12.75">
      <c r="B6" s="2" t="s">
        <v>6</v>
      </c>
      <c r="C6" s="12">
        <f>август!F6</f>
        <v>1070.3899999999999</v>
      </c>
      <c r="D6" s="12">
        <v>0</v>
      </c>
      <c r="E6" s="12">
        <v>0</v>
      </c>
      <c r="F6" s="12">
        <f>C6+D6-E6</f>
        <v>1070.3899999999999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39415.89000000001</v>
      </c>
      <c r="D7" s="12">
        <f>SUM(D5:D6)</f>
        <v>5198.71</v>
      </c>
      <c r="E7" s="12">
        <f>SUM(E5:E6)</f>
        <v>2399.21</v>
      </c>
      <c r="F7" s="12">
        <f>SUM(F5:F6)</f>
        <v>42215.39000000001</v>
      </c>
      <c r="G7" s="4"/>
      <c r="H7" s="4"/>
      <c r="I7" s="11"/>
      <c r="J7" s="9"/>
    </row>
    <row r="8" spans="2:12" ht="15">
      <c r="B8" s="19" t="s">
        <v>23</v>
      </c>
      <c r="C8" s="18">
        <f>август!B19</f>
        <v>45446.49999999998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31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375.9*6.93</f>
        <v>2604.9869999999996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43" t="s">
        <v>32</v>
      </c>
      <c r="C16" s="44"/>
      <c r="D16" s="3"/>
      <c r="E16" s="3"/>
      <c r="F16" s="3"/>
      <c r="G16" s="2"/>
      <c r="H16" s="12"/>
      <c r="I16" s="3"/>
      <c r="J16" s="3"/>
      <c r="K16" s="16"/>
      <c r="L16" s="14"/>
    </row>
    <row r="17" spans="1:12" ht="12.75">
      <c r="A17" s="2"/>
      <c r="B17" s="45"/>
      <c r="C17" s="46"/>
      <c r="D17" s="3"/>
      <c r="E17" s="3" t="s">
        <v>33</v>
      </c>
      <c r="F17" s="3"/>
      <c r="G17" s="13">
        <v>6675.07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0"/>
      <c r="B19" s="20"/>
      <c r="C19" s="20"/>
      <c r="D19" s="21"/>
      <c r="E19" s="22"/>
      <c r="F19" s="23"/>
      <c r="G19" s="23"/>
      <c r="H19" s="24"/>
      <c r="I19" s="21"/>
      <c r="J19" s="21"/>
      <c r="K19" s="25"/>
      <c r="L19" s="26"/>
    </row>
    <row r="20" spans="1:12" ht="15">
      <c r="A20" s="28" t="s">
        <v>22</v>
      </c>
      <c r="B20" s="29">
        <f>G14+G17</f>
        <v>9280.056999999999</v>
      </c>
      <c r="D20" s="4"/>
      <c r="K20" s="18"/>
      <c r="L20" s="18"/>
    </row>
    <row r="21" spans="1:4" ht="15.75">
      <c r="A21" s="27" t="s">
        <v>23</v>
      </c>
      <c r="B21" s="18">
        <f>E7+C8-B20</f>
        <v>38565.65299999998</v>
      </c>
      <c r="D21" s="4"/>
    </row>
  </sheetData>
  <sheetProtection/>
  <mergeCells count="6">
    <mergeCell ref="H10:L10"/>
    <mergeCell ref="B13:D13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Днс</cp:lastModifiedBy>
  <cp:lastPrinted>2016-02-03T10:33:16Z</cp:lastPrinted>
  <dcterms:created xsi:type="dcterms:W3CDTF">2008-11-05T05:36:25Z</dcterms:created>
  <dcterms:modified xsi:type="dcterms:W3CDTF">2016-02-04T12:52:15Z</dcterms:modified>
  <cp:category/>
  <cp:version/>
  <cp:contentType/>
  <cp:contentStatus/>
</cp:coreProperties>
</file>