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tabRatio="52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<sst xmlns="http://schemas.openxmlformats.org/spreadsheetml/2006/main" count="766" uniqueCount="549">
  <si>
    <t>№ пп</t>
  </si>
  <si>
    <t>Наименование обслуживающей организации</t>
  </si>
  <si>
    <t>Адрес</t>
  </si>
  <si>
    <t>Наименования мероприятий</t>
  </si>
  <si>
    <t>БЦУП</t>
  </si>
  <si>
    <t>Ленина 8</t>
  </si>
  <si>
    <t>1.1</t>
  </si>
  <si>
    <t>1.2</t>
  </si>
  <si>
    <t>1.3</t>
  </si>
  <si>
    <t>1.4</t>
  </si>
  <si>
    <t>Вега</t>
  </si>
  <si>
    <t>мкрн Финский 19, 17, 15, 9, 20</t>
  </si>
  <si>
    <t>мкрн Финский 27</t>
  </si>
  <si>
    <t xml:space="preserve">Все дома </t>
  </si>
  <si>
    <t>мкрн Финский 4,5,8,9,10</t>
  </si>
  <si>
    <t>Домсервис</t>
  </si>
  <si>
    <t>Дунаевского 1а</t>
  </si>
  <si>
    <t>Ильича 15</t>
  </si>
  <si>
    <t>Илькаева 4</t>
  </si>
  <si>
    <t>Илькаева 5</t>
  </si>
  <si>
    <t>Инская 11</t>
  </si>
  <si>
    <t>Замена оконных блоков (стекол) и дверей</t>
  </si>
  <si>
    <t>Инская 16</t>
  </si>
  <si>
    <t>Приморская 19</t>
  </si>
  <si>
    <t>Дунаевского 58</t>
  </si>
  <si>
    <t>Жилсервис</t>
  </si>
  <si>
    <t>Боевая 42</t>
  </si>
  <si>
    <t>Боевая 44</t>
  </si>
  <si>
    <t>Боевая 46</t>
  </si>
  <si>
    <t>Доватора 4</t>
  </si>
  <si>
    <t>Доватора 6</t>
  </si>
  <si>
    <t>Доватора 7</t>
  </si>
  <si>
    <t>Доватора 8</t>
  </si>
  <si>
    <t>Доватора 45</t>
  </si>
  <si>
    <t>Вахрушева 18</t>
  </si>
  <si>
    <t>Вахрушева 20</t>
  </si>
  <si>
    <t>Вахрушева 22</t>
  </si>
  <si>
    <t>вахрушева 24</t>
  </si>
  <si>
    <t>Октябрьская 7</t>
  </si>
  <si>
    <t>Октябрьская 14</t>
  </si>
  <si>
    <t>пер. Весенний 8</t>
  </si>
  <si>
    <t>К.Маркса 12</t>
  </si>
  <si>
    <t>Б. Хмельницкого 4</t>
  </si>
  <si>
    <t>Б. Хмельницкого 5</t>
  </si>
  <si>
    <t>Б. Хмельницкого 7</t>
  </si>
  <si>
    <t>Б. Хмельницкого 9</t>
  </si>
  <si>
    <t>Б. Хмельницкого 11</t>
  </si>
  <si>
    <t>Б. Хмельницкого 13</t>
  </si>
  <si>
    <t>Б. Хмельницкого 17</t>
  </si>
  <si>
    <t>Б. Хмельницкого 19</t>
  </si>
  <si>
    <t>Б. Хмельницкого 21</t>
  </si>
  <si>
    <t>Б. Хмельницкого 25</t>
  </si>
  <si>
    <t>Б. Хмельницкого 27</t>
  </si>
  <si>
    <t>Тимирязева 28</t>
  </si>
  <si>
    <t>пер. Весенний 6</t>
  </si>
  <si>
    <t>Доватора   4-6,   45-6,       8-72, 8-107; Б.Хмельницкого 21-9, 19-7 (малоимущим)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</si>
  <si>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</si>
  <si>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</si>
  <si>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</si>
  <si>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</si>
  <si>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</si>
  <si>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</si>
  <si>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</si>
  <si>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</si>
  <si>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</si>
  <si>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</si>
  <si>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</si>
  <si>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</si>
  <si>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</si>
  <si>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</si>
  <si>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</si>
  <si>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</si>
  <si>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</si>
  <si>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</si>
  <si>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</si>
  <si>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</si>
  <si>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</si>
  <si>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</si>
  <si>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</si>
  <si>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</si>
  <si>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</si>
  <si>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</si>
  <si>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</si>
  <si>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</si>
  <si>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</si>
  <si>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</si>
  <si>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</si>
  <si>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</si>
  <si>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</si>
  <si>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</si>
  <si>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</si>
  <si>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</si>
  <si>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</si>
  <si>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</si>
  <si>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</si>
  <si>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</si>
  <si>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</si>
  <si>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</si>
  <si>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</si>
  <si>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</si>
  <si>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</si>
  <si>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Лига</t>
  </si>
  <si>
    <t>Тухачевского 8</t>
  </si>
  <si>
    <t>Гражданская 8</t>
  </si>
  <si>
    <t>Гражданская 12</t>
  </si>
  <si>
    <t>Ермака 10</t>
  </si>
  <si>
    <t>Киевская 37</t>
  </si>
  <si>
    <t>Киевская 48</t>
  </si>
  <si>
    <t>Киевская 53</t>
  </si>
  <si>
    <t>Киевская 55</t>
  </si>
  <si>
    <t>Седова 54</t>
  </si>
  <si>
    <t>Седова 8</t>
  </si>
  <si>
    <t>Тухачевского 2</t>
  </si>
  <si>
    <t>Киевская 51</t>
  </si>
  <si>
    <t>Ермака 2</t>
  </si>
  <si>
    <t>Кмевская 17</t>
  </si>
  <si>
    <t>Тухачевского 11</t>
  </si>
  <si>
    <t>Гражданская 25</t>
  </si>
  <si>
    <t>Гражданская 33</t>
  </si>
  <si>
    <t>Седова 40</t>
  </si>
  <si>
    <t>Седова 58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</si>
  <si>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</si>
  <si>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</si>
  <si>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</si>
  <si>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</si>
  <si>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</si>
  <si>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</si>
  <si>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</si>
  <si>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</si>
  <si>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</si>
  <si>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</si>
  <si>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</si>
  <si>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</si>
  <si>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</si>
  <si>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</si>
  <si>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</si>
  <si>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</si>
  <si>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</si>
  <si>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</si>
  <si>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</si>
  <si>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</si>
  <si>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Элитный</t>
  </si>
  <si>
    <t>Комсомольская 29, 33, Мартовская 26</t>
  </si>
  <si>
    <t>Шевцовой 70, 72, Комсомольская 33</t>
  </si>
  <si>
    <t>Комсомольская 53</t>
  </si>
  <si>
    <t>6</t>
  </si>
  <si>
    <t>6.1</t>
  </si>
  <si>
    <t>6.2</t>
  </si>
  <si>
    <t>6.3</t>
  </si>
  <si>
    <t>УТВЕРЖДАЮ:</t>
  </si>
  <si>
    <t>Заместитель Главы Беловского городского округа по ЖКХ</t>
  </si>
  <si>
    <t>Р.М. Атаулов</t>
  </si>
  <si>
    <t>МЕРОПРИЯТИЯ</t>
  </si>
  <si>
    <t>по энергосбережению и повышению энергетической эффективности по организациям, обслуживающим объекты жилого фонда                                                                                         Беловского городского округа</t>
  </si>
  <si>
    <t>Всего по организации, млн. руб.</t>
  </si>
  <si>
    <t>Зодчий</t>
  </si>
  <si>
    <t>Светлая 21</t>
  </si>
  <si>
    <t>60 лет Комсомола 2, 5</t>
  </si>
  <si>
    <t>60 лет Комсомола 1, 15, 11, 8</t>
  </si>
  <si>
    <t>Светлая 11, 23, 24</t>
  </si>
  <si>
    <t>Светлая 12</t>
  </si>
  <si>
    <t>Колмогоровская 12</t>
  </si>
  <si>
    <t>Светлая 18</t>
  </si>
  <si>
    <t>Колмогоровская 19</t>
  </si>
  <si>
    <t>Колмогоровская 15</t>
  </si>
  <si>
    <t>Светлая 5, 7, 10, 11, 14, 17, 19, 22, 23</t>
  </si>
  <si>
    <t>Колмогоровкая 11, 13, 15, 18, 20, 22, 30, 38</t>
  </si>
  <si>
    <t>60 лет Комсомола 4,7,8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</si>
  <si>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</si>
  <si>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</si>
  <si>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</si>
  <si>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</si>
  <si>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</si>
  <si>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</si>
  <si>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</si>
  <si>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</si>
  <si>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</si>
  <si>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</si>
  <si>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</si>
  <si>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</si>
  <si>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</si>
  <si>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Факт  на отчетную дату,    млн. руб.</t>
  </si>
  <si>
    <t>Главный инженер МБУ "СЗ ЖКХ"</t>
  </si>
  <si>
    <t xml:space="preserve">                 Захаров С.В.</t>
  </si>
  <si>
    <t>Исп.</t>
  </si>
  <si>
    <t xml:space="preserve">Кочегаров Д.В. </t>
  </si>
  <si>
    <t>6-16-29</t>
  </si>
  <si>
    <t>8</t>
  </si>
  <si>
    <t>Гамбит</t>
  </si>
  <si>
    <t>Октябрьская 23</t>
  </si>
  <si>
    <t>Октябрьская 23, 55; Юбилейная 4</t>
  </si>
  <si>
    <t>Каховская 39; Октябрьская 23, 43, 45, 55; Почтовая 4; Юности 12; Советская 38, 56, 71; Юбилейная 4</t>
  </si>
  <si>
    <t>8.1</t>
  </si>
  <si>
    <t>8.2</t>
  </si>
  <si>
    <t>8.3</t>
  </si>
  <si>
    <t>Всего по БГО</t>
  </si>
  <si>
    <t xml:space="preserve">Зам.Главы Беловского </t>
  </si>
  <si>
    <t>городского округа по ЖКХ</t>
  </si>
  <si>
    <t>______________Р.М.Атаулов</t>
  </si>
  <si>
    <t>по текущему и капитальному ремонту жилого фонда Беловского городского округа на 2013г.</t>
  </si>
  <si>
    <t>К.Маркса  6</t>
  </si>
  <si>
    <t>Замена электропроводки и установка энергосберегающих светильников</t>
  </si>
  <si>
    <t>Ремонт и теплоизоляция труб</t>
  </si>
  <si>
    <t>Водоотведение</t>
  </si>
  <si>
    <t>Ремонт лифтового оборудования</t>
  </si>
  <si>
    <t>Ремонт крыш</t>
  </si>
  <si>
    <t>Ремонт подвального помещения</t>
  </si>
  <si>
    <t>утепление и ремонт фасада</t>
  </si>
  <si>
    <t>Ремонт фундамента</t>
  </si>
  <si>
    <t>проведение энергетического обследования</t>
  </si>
  <si>
    <t>Установка общедомового теплового узла</t>
  </si>
  <si>
    <t>К.Маркса 8</t>
  </si>
  <si>
    <t>К.Маркса 10</t>
  </si>
  <si>
    <t>Клубный 1</t>
  </si>
  <si>
    <t>1.5</t>
  </si>
  <si>
    <t>1.6</t>
  </si>
  <si>
    <t>Ленина 14</t>
  </si>
  <si>
    <t>1.7</t>
  </si>
  <si>
    <t>Ленина 19</t>
  </si>
  <si>
    <t>1.8</t>
  </si>
  <si>
    <t>Ленина 32а</t>
  </si>
  <si>
    <t>1.9</t>
  </si>
  <si>
    <t>Октябрьская 13</t>
  </si>
  <si>
    <t>1.10</t>
  </si>
  <si>
    <t>Октябрьская 31</t>
  </si>
  <si>
    <t>1.11</t>
  </si>
  <si>
    <t>Октябрьская 35</t>
  </si>
  <si>
    <t>1.12</t>
  </si>
  <si>
    <t>Октябрьская 37</t>
  </si>
  <si>
    <t>1.13</t>
  </si>
  <si>
    <t>Ремонт подъезда</t>
  </si>
  <si>
    <t>Октябрьская 39</t>
  </si>
  <si>
    <t>1.14</t>
  </si>
  <si>
    <t>Октябрьская 41</t>
  </si>
  <si>
    <t>1.15</t>
  </si>
  <si>
    <t>Всего по мероприятиям, тыс. руб.</t>
  </si>
  <si>
    <t>Седова 22</t>
  </si>
  <si>
    <t>1.16</t>
  </si>
  <si>
    <t>Советская 2</t>
  </si>
  <si>
    <t>1.17</t>
  </si>
  <si>
    <t>Советская 4</t>
  </si>
  <si>
    <t>1.18</t>
  </si>
  <si>
    <t>Советская 6</t>
  </si>
  <si>
    <t>1.19</t>
  </si>
  <si>
    <t>Советская 9</t>
  </si>
  <si>
    <t>1.20</t>
  </si>
  <si>
    <t>Советская 10</t>
  </si>
  <si>
    <t>1.21</t>
  </si>
  <si>
    <t>Советская 13</t>
  </si>
  <si>
    <t>1.22</t>
  </si>
  <si>
    <t>Советская 15</t>
  </si>
  <si>
    <t>1.23</t>
  </si>
  <si>
    <t>Советская 16</t>
  </si>
  <si>
    <t>1.24</t>
  </si>
  <si>
    <t>Советская 17</t>
  </si>
  <si>
    <t>1.25</t>
  </si>
  <si>
    <t>Советская 19</t>
  </si>
  <si>
    <t>1.26</t>
  </si>
  <si>
    <t>Советская 22</t>
  </si>
  <si>
    <t>1.27</t>
  </si>
  <si>
    <t>Советская 40</t>
  </si>
  <si>
    <t>1.28</t>
  </si>
  <si>
    <t>Советская 42</t>
  </si>
  <si>
    <t>1.29</t>
  </si>
  <si>
    <t>Толстого 2</t>
  </si>
  <si>
    <t>1.30</t>
  </si>
  <si>
    <t>Толстого 10</t>
  </si>
  <si>
    <t>1.31</t>
  </si>
  <si>
    <t>Толстого 13</t>
  </si>
  <si>
    <t>1.32</t>
  </si>
  <si>
    <t>Толстого 15а</t>
  </si>
  <si>
    <t>1.33</t>
  </si>
  <si>
    <t>Ц.Заводской 6</t>
  </si>
  <si>
    <t>1.34</t>
  </si>
  <si>
    <t>Ц.Заводской 8</t>
  </si>
  <si>
    <t>1.35</t>
  </si>
  <si>
    <t>Ц.Заводской 11</t>
  </si>
  <si>
    <t>1.36</t>
  </si>
  <si>
    <t>Ц.Заводской 19</t>
  </si>
  <si>
    <t>1.37</t>
  </si>
  <si>
    <t>Чкалова 18</t>
  </si>
  <si>
    <t>1.38</t>
  </si>
  <si>
    <t>Чкалова 29</t>
  </si>
  <si>
    <t>1.39</t>
  </si>
  <si>
    <t>Чкалова 31</t>
  </si>
  <si>
    <t>1.40</t>
  </si>
  <si>
    <t>Чкалова 6</t>
  </si>
  <si>
    <t>1.41</t>
  </si>
  <si>
    <t>Юбилейная 5</t>
  </si>
  <si>
    <t>1.42</t>
  </si>
  <si>
    <t>Юбилейная 10а</t>
  </si>
  <si>
    <t>1.43</t>
  </si>
  <si>
    <t>Юности 5</t>
  </si>
  <si>
    <t>1.44</t>
  </si>
  <si>
    <t>Юности 7</t>
  </si>
  <si>
    <t>1.45</t>
  </si>
  <si>
    <t xml:space="preserve">Юности 8 </t>
  </si>
  <si>
    <t>1.46</t>
  </si>
  <si>
    <t>Юности 14</t>
  </si>
  <si>
    <t>Итого</t>
  </si>
  <si>
    <t>МКД (безхоз) переданные на обслуживание ООО "БЦУП"</t>
  </si>
  <si>
    <t>1</t>
  </si>
  <si>
    <t>Капитальный ремонт</t>
  </si>
  <si>
    <t>Текущий ремонт</t>
  </si>
  <si>
    <t xml:space="preserve">Р.Люксембург 4 </t>
  </si>
  <si>
    <t>Р.Люксембург 34а</t>
  </si>
  <si>
    <t>Сетевая 1б</t>
  </si>
  <si>
    <t>Сетевая 8</t>
  </si>
  <si>
    <t>Братская 5</t>
  </si>
  <si>
    <t>Советская 12</t>
  </si>
  <si>
    <t>итого</t>
  </si>
  <si>
    <t>ЖКХ Сервис</t>
  </si>
  <si>
    <t>Инская 9</t>
  </si>
  <si>
    <t>Липецкая 11</t>
  </si>
  <si>
    <t>Парковая 5</t>
  </si>
  <si>
    <t>Парковая 9</t>
  </si>
  <si>
    <t>2.5</t>
  </si>
  <si>
    <t>Фасадная 8</t>
  </si>
  <si>
    <t>ТСЖ "Парус"</t>
  </si>
  <si>
    <t>Приморская 23</t>
  </si>
  <si>
    <t>Приморская 25</t>
  </si>
  <si>
    <t>ТСЖ "Энергия"</t>
  </si>
  <si>
    <t>Дунаевского 4</t>
  </si>
  <si>
    <t>*</t>
  </si>
  <si>
    <t>Ильича 1а</t>
  </si>
  <si>
    <t xml:space="preserve">Липецкая 1 </t>
  </si>
  <si>
    <t>Липецкая 5</t>
  </si>
  <si>
    <t>2.6</t>
  </si>
  <si>
    <t>Липецкая 7</t>
  </si>
  <si>
    <t>2.7</t>
  </si>
  <si>
    <t>Липецкая 9</t>
  </si>
  <si>
    <t>2.8</t>
  </si>
  <si>
    <t>2.9</t>
  </si>
  <si>
    <t>2.10</t>
  </si>
  <si>
    <t>Липецкая 19</t>
  </si>
  <si>
    <t>2.11</t>
  </si>
  <si>
    <t>Фасадная 2</t>
  </si>
  <si>
    <t>2.12</t>
  </si>
  <si>
    <t>Фасадная 6</t>
  </si>
  <si>
    <t>2.13</t>
  </si>
  <si>
    <t>Фасадная 10</t>
  </si>
  <si>
    <t>Фасадная 16</t>
  </si>
  <si>
    <t>Ильича 1</t>
  </si>
  <si>
    <t>Ильича 5</t>
  </si>
  <si>
    <t>Ильича 10</t>
  </si>
  <si>
    <t>Ильича 12</t>
  </si>
  <si>
    <t>Ильича 14</t>
  </si>
  <si>
    <t>Ильича 18</t>
  </si>
  <si>
    <t>Ильича 19</t>
  </si>
  <si>
    <t>3.9</t>
  </si>
  <si>
    <t>Ильича 20</t>
  </si>
  <si>
    <t>3.10</t>
  </si>
  <si>
    <t>Ильича 22</t>
  </si>
  <si>
    <t>3.11</t>
  </si>
  <si>
    <t>Ильича 23</t>
  </si>
  <si>
    <t>Установка общедомовых приборов учёта х/в и г/в</t>
  </si>
  <si>
    <t>3.12</t>
  </si>
  <si>
    <t>Ильича 24</t>
  </si>
  <si>
    <t>3.13</t>
  </si>
  <si>
    <t>Ильича 26</t>
  </si>
  <si>
    <t>3.14</t>
  </si>
  <si>
    <t>Ильича 27</t>
  </si>
  <si>
    <t>3.15</t>
  </si>
  <si>
    <t>Ильича 29</t>
  </si>
  <si>
    <t>3.16</t>
  </si>
  <si>
    <t>Ильича 31</t>
  </si>
  <si>
    <t>3.17</t>
  </si>
  <si>
    <t>Ильича 33</t>
  </si>
  <si>
    <t>3.18</t>
  </si>
  <si>
    <t>Ильича 37</t>
  </si>
  <si>
    <t>3.19</t>
  </si>
  <si>
    <t>Илькаева 3</t>
  </si>
  <si>
    <t>3.20</t>
  </si>
  <si>
    <t>3.21</t>
  </si>
  <si>
    <t>3.22</t>
  </si>
  <si>
    <t>Приморская 29</t>
  </si>
  <si>
    <t>3.23</t>
  </si>
  <si>
    <t>Пугачёва 2</t>
  </si>
  <si>
    <t>3.24</t>
  </si>
  <si>
    <t>Тобольская 2</t>
  </si>
  <si>
    <t>3.25</t>
  </si>
  <si>
    <t>Энергетическая 2</t>
  </si>
  <si>
    <t>3.26</t>
  </si>
  <si>
    <t>Энергетическая 4</t>
  </si>
  <si>
    <t>Ильича 11</t>
  </si>
  <si>
    <t>Ильича 13</t>
  </si>
  <si>
    <t>Ильича 21</t>
  </si>
  <si>
    <t>Илькаева 10</t>
  </si>
  <si>
    <t>Паврковая 3</t>
  </si>
  <si>
    <t>Парковая 7</t>
  </si>
  <si>
    <t>Приморская 10</t>
  </si>
  <si>
    <t>Приморская 11</t>
  </si>
  <si>
    <t>Приморская 14</t>
  </si>
  <si>
    <t>Приморская 21</t>
  </si>
  <si>
    <t>3.27</t>
  </si>
  <si>
    <t>3.28</t>
  </si>
  <si>
    <t>Пугачёва 7</t>
  </si>
  <si>
    <t>3.29</t>
  </si>
  <si>
    <t>Ульяновская 1а</t>
  </si>
  <si>
    <t>3.30</t>
  </si>
  <si>
    <t>Фасадная 12</t>
  </si>
  <si>
    <t>3.31</t>
  </si>
  <si>
    <t>Фасадная 14а</t>
  </si>
  <si>
    <t>3.32</t>
  </si>
  <si>
    <t>Чистопольская 15</t>
  </si>
  <si>
    <t>3.33</t>
  </si>
  <si>
    <t>3.34</t>
  </si>
  <si>
    <t>3.35</t>
  </si>
  <si>
    <t>3.36</t>
  </si>
  <si>
    <t>Энергетическая 6</t>
  </si>
  <si>
    <t>Энергетическая 12</t>
  </si>
  <si>
    <t>3.37</t>
  </si>
  <si>
    <t>Энергетическая 16</t>
  </si>
  <si>
    <t>3.38</t>
  </si>
  <si>
    <t>Энергетическая 18</t>
  </si>
  <si>
    <t xml:space="preserve">Итого </t>
  </si>
  <si>
    <t>Береговая 8</t>
  </si>
  <si>
    <t>Ж/дорожная 25а</t>
  </si>
  <si>
    <t>Ж/дорожная 36а</t>
  </si>
  <si>
    <t>Ж/дорожная 37</t>
  </si>
  <si>
    <t>Ж/дорожная 45а</t>
  </si>
  <si>
    <t>Ж/дорожная 49а</t>
  </si>
  <si>
    <t>Ж/дорожная 49б</t>
  </si>
  <si>
    <t>Ж/дорожная 8</t>
  </si>
  <si>
    <t>Ж/дорожная 12</t>
  </si>
  <si>
    <t>Ж/дорожная 14</t>
  </si>
  <si>
    <t>Ж/дорожная 15</t>
  </si>
  <si>
    <t>Ж/дорожная 26</t>
  </si>
  <si>
    <t>Каховская 37</t>
  </si>
  <si>
    <t>Каховская 37а</t>
  </si>
  <si>
    <t>Каховская 38а</t>
  </si>
  <si>
    <t>Ленина 18</t>
  </si>
  <si>
    <t>Ленина 18а</t>
  </si>
  <si>
    <t>Ленина 1б</t>
  </si>
  <si>
    <t>Ленина 22</t>
  </si>
  <si>
    <t>Ленина 24</t>
  </si>
  <si>
    <t>Ленина 29</t>
  </si>
  <si>
    <t>Ленина 31</t>
  </si>
  <si>
    <t>Ленина 33а</t>
  </si>
  <si>
    <t>Ленина 35</t>
  </si>
  <si>
    <t>Ленина 36б</t>
  </si>
  <si>
    <t>Ленина 36г</t>
  </si>
  <si>
    <t>Ленина 36д</t>
  </si>
  <si>
    <t>Ленина 41</t>
  </si>
  <si>
    <t>Ленина 47</t>
  </si>
  <si>
    <t>Ленина 59</t>
  </si>
  <si>
    <t>Ленина 17</t>
  </si>
  <si>
    <t>Ленина 25</t>
  </si>
  <si>
    <t>Ленина 42</t>
  </si>
  <si>
    <t>Московская 30</t>
  </si>
  <si>
    <t>Октябрьская 5</t>
  </si>
  <si>
    <t>Советский 1</t>
  </si>
  <si>
    <t>Советский 1а</t>
  </si>
  <si>
    <t>Советский 3</t>
  </si>
  <si>
    <t>Спортивный 1</t>
  </si>
  <si>
    <t>Пролетарская 1а</t>
  </si>
  <si>
    <t>Пролетарская 1б</t>
  </si>
  <si>
    <t>Р.Люксембург 22а</t>
  </si>
  <si>
    <t>Р.Люксембург 24а</t>
  </si>
  <si>
    <t>Р.Люксембург 29а</t>
  </si>
  <si>
    <t xml:space="preserve">Р.Люксембург 30 </t>
  </si>
  <si>
    <t>Тельмана 12</t>
  </si>
  <si>
    <t>Чкалова 7</t>
  </si>
  <si>
    <t>Юбилейная 14</t>
  </si>
  <si>
    <t>Юбилейная 9</t>
  </si>
  <si>
    <t>Юности 13</t>
  </si>
  <si>
    <t>Юности 20</t>
  </si>
  <si>
    <t xml:space="preserve">Время проведения </t>
  </si>
  <si>
    <t xml:space="preserve">  </t>
  </si>
  <si>
    <t>Примечание- *- нет данных.</t>
  </si>
  <si>
    <t xml:space="preserve">Директор ООО "Гефест Плюс" </t>
  </si>
  <si>
    <t>______________Н.А.Рыжова</t>
  </si>
  <si>
    <t>Гефест Плюс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</si>
  <si>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</si>
  <si>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</si>
  <si>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</si>
  <si>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</si>
  <si>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</si>
  <si>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</si>
  <si>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</si>
  <si>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</si>
  <si>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</si>
  <si>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</si>
  <si>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</si>
  <si>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</si>
  <si>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</si>
  <si>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</si>
  <si>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</si>
  <si>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</si>
  <si>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</si>
  <si>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</si>
  <si>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</si>
  <si>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</si>
  <si>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</si>
  <si>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</si>
  <si>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</si>
  <si>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</si>
  <si>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</si>
  <si>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</si>
  <si>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</si>
  <si>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</si>
  <si>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</si>
  <si>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</si>
  <si>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</si>
  <si>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</si>
  <si>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</si>
  <si>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</si>
  <si>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</si>
  <si>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</si>
  <si>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</si>
  <si>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</si>
  <si>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</si>
  <si>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</si>
  <si>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</si>
  <si>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</si>
  <si>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</si>
  <si>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</si>
  <si>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</si>
  <si>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</si>
  <si>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</si>
  <si>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</si>
  <si>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</si>
  <si>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</si>
  <si>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</si>
  <si>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</si>
  <si>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</si>
  <si>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</si>
  <si>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</si>
  <si>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Всего по организации, м, шт. …</t>
  </si>
  <si>
    <t>Ремонт вентиляционных каналов</t>
  </si>
  <si>
    <t>Ремонт балконов</t>
  </si>
  <si>
    <t>Устройство козырьков</t>
  </si>
  <si>
    <t>Замена запорной арматуры</t>
  </si>
  <si>
    <t>Ревизия запорной арматуры</t>
  </si>
  <si>
    <t>Ремонт системы отопления, ХВС, ГВС</t>
  </si>
  <si>
    <t>Благоустройство дворовой территории</t>
  </si>
  <si>
    <t>Ремонт крылец</t>
  </si>
  <si>
    <t>Ленина 36в</t>
  </si>
  <si>
    <t>Ремонт межпанельных швов</t>
  </si>
  <si>
    <t>Ремонт водосточной системы</t>
  </si>
  <si>
    <t>Ремонт печных труб</t>
  </si>
  <si>
    <t>Ж/дорожная 10</t>
  </si>
  <si>
    <t>Ленина 15</t>
  </si>
  <si>
    <t>Ремонт пола</t>
  </si>
  <si>
    <t>Вывод фановых труб на кровлю</t>
  </si>
  <si>
    <t>Советская 58</t>
  </si>
  <si>
    <t>Ремонт стен</t>
  </si>
  <si>
    <t>2013г.</t>
  </si>
  <si>
    <t>по текущему и капитальному ремонту жилого фонда ООО "Гефест Плюс" за 2013г.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</si>
</sst>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0.00000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33">
    <xf numFmtId="0" fontId="0" fillId="0" borderId="0" xfId="0" applyAlignment="1">
      <alignment/>
    </xf>
    <xf numFmtId="1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11" xfId="0" applyFont="1" applyBorder="1" applyAlignment="1">
      <alignment horizontal="center" vertical="center"/>
    </xf>
    <xf numFmtId="0" fontId="18" fillId="21" borderId="12" xfId="0" applyFont="1" applyFill="1" applyBorder="1" applyAlignment="1">
      <alignment/>
    </xf>
    <xf numFmtId="49" fontId="17" fillId="0" borderId="13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/>
    </xf>
    <xf numFmtId="0" fontId="17" fillId="0" borderId="15" xfId="0" applyFont="1" applyBorder="1" applyAlignment="1">
      <alignment horizontal="center" vertical="center"/>
    </xf>
    <xf numFmtId="0" fontId="17" fillId="21" borderId="12" xfId="0" applyFont="1" applyFill="1" applyBorder="1" applyAlignment="1">
      <alignment horizontal="center" vertical="center"/>
    </xf>
    <xf numFmtId="0" fontId="17" fillId="21" borderId="16" xfId="0" applyFont="1" applyFill="1" applyBorder="1" applyAlignment="1">
      <alignment horizontal="center" vertical="center"/>
    </xf>
    <xf numFmtId="49" fontId="17" fillId="21" borderId="17" xfId="0" applyNumberFormat="1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21" borderId="17" xfId="0" applyFont="1" applyFill="1" applyBorder="1" applyAlignment="1">
      <alignment horizontal="center" vertical="center"/>
    </xf>
    <xf numFmtId="0" fontId="17" fillId="21" borderId="19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64" fontId="17" fillId="21" borderId="17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wrapText="1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49" fontId="17" fillId="21" borderId="26" xfId="0" applyNumberFormat="1" applyFont="1" applyFill="1" applyBorder="1" applyAlignment="1">
      <alignment horizontal="center" vertical="center" wrapText="1"/>
    </xf>
    <xf numFmtId="0" fontId="18" fillId="21" borderId="27" xfId="0" applyFont="1" applyFill="1" applyBorder="1" applyAlignment="1">
      <alignment/>
    </xf>
    <xf numFmtId="0" fontId="17" fillId="21" borderId="27" xfId="0" applyFont="1" applyFill="1" applyBorder="1" applyAlignment="1">
      <alignment horizontal="center" vertical="center"/>
    </xf>
    <xf numFmtId="0" fontId="17" fillId="21" borderId="28" xfId="0" applyFont="1" applyFill="1" applyBorder="1" applyAlignment="1">
      <alignment horizontal="center" vertical="center"/>
    </xf>
    <xf numFmtId="0" fontId="17" fillId="21" borderId="26" xfId="0" applyFont="1" applyFill="1" applyBorder="1" applyAlignment="1">
      <alignment horizontal="center" vertical="center"/>
    </xf>
    <xf numFmtId="0" fontId="17" fillId="21" borderId="29" xfId="0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17" fillId="21" borderId="30" xfId="0" applyFont="1" applyFill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21" borderId="33" xfId="0" applyFont="1" applyFill="1" applyBorder="1" applyAlignment="1">
      <alignment horizontal="center" vertical="center"/>
    </xf>
    <xf numFmtId="0" fontId="17" fillId="21" borderId="34" xfId="0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16" borderId="0" xfId="0" applyFont="1" applyFill="1" applyAlignment="1">
      <alignment/>
    </xf>
    <xf numFmtId="49" fontId="17" fillId="16" borderId="10" xfId="0" applyNumberFormat="1" applyFont="1" applyFill="1" applyBorder="1" applyAlignment="1">
      <alignment horizontal="center" vertical="center" wrapText="1"/>
    </xf>
    <xf numFmtId="0" fontId="18" fillId="16" borderId="10" xfId="0" applyFont="1" applyFill="1" applyBorder="1" applyAlignment="1">
      <alignment/>
    </xf>
    <xf numFmtId="0" fontId="17" fillId="16" borderId="10" xfId="0" applyFont="1" applyFill="1" applyBorder="1" applyAlignment="1">
      <alignment horizontal="center" vertical="center"/>
    </xf>
    <xf numFmtId="49" fontId="17" fillId="16" borderId="17" xfId="0" applyNumberFormat="1" applyFont="1" applyFill="1" applyBorder="1" applyAlignment="1">
      <alignment horizontal="center" vertical="center" wrapText="1"/>
    </xf>
    <xf numFmtId="0" fontId="18" fillId="16" borderId="12" xfId="0" applyFont="1" applyFill="1" applyBorder="1" applyAlignment="1">
      <alignment/>
    </xf>
    <xf numFmtId="0" fontId="17" fillId="16" borderId="12" xfId="0" applyFont="1" applyFill="1" applyBorder="1" applyAlignment="1">
      <alignment horizontal="center" vertical="center"/>
    </xf>
    <xf numFmtId="0" fontId="17" fillId="16" borderId="16" xfId="0" applyFont="1" applyFill="1" applyBorder="1" applyAlignment="1">
      <alignment horizontal="center" vertical="center"/>
    </xf>
    <xf numFmtId="0" fontId="17" fillId="16" borderId="19" xfId="0" applyFont="1" applyFill="1" applyBorder="1" applyAlignment="1">
      <alignment horizontal="center" vertical="center"/>
    </xf>
    <xf numFmtId="49" fontId="17" fillId="16" borderId="26" xfId="0" applyNumberFormat="1" applyFont="1" applyFill="1" applyBorder="1" applyAlignment="1">
      <alignment horizontal="center" vertical="center" wrapText="1"/>
    </xf>
    <xf numFmtId="0" fontId="17" fillId="16" borderId="27" xfId="0" applyFont="1" applyFill="1" applyBorder="1" applyAlignment="1">
      <alignment horizontal="center" vertical="center"/>
    </xf>
    <xf numFmtId="0" fontId="17" fillId="16" borderId="28" xfId="0" applyFont="1" applyFill="1" applyBorder="1" applyAlignment="1">
      <alignment horizontal="center" vertical="center"/>
    </xf>
    <xf numFmtId="0" fontId="17" fillId="16" borderId="29" xfId="0" applyFont="1" applyFill="1" applyBorder="1" applyAlignment="1">
      <alignment horizontal="center" vertical="center"/>
    </xf>
    <xf numFmtId="0" fontId="17" fillId="16" borderId="10" xfId="0" applyFont="1" applyFill="1" applyBorder="1" applyAlignment="1">
      <alignment/>
    </xf>
    <xf numFmtId="0" fontId="17" fillId="0" borderId="37" xfId="0" applyFont="1" applyBorder="1" applyAlignment="1">
      <alignment horizontal="center" vertical="center"/>
    </xf>
    <xf numFmtId="0" fontId="17" fillId="16" borderId="34" xfId="0" applyFont="1" applyFill="1" applyBorder="1" applyAlignment="1">
      <alignment horizontal="center" vertical="center"/>
    </xf>
    <xf numFmtId="0" fontId="17" fillId="16" borderId="38" xfId="0" applyFont="1" applyFill="1" applyBorder="1" applyAlignment="1">
      <alignment horizontal="center" vertical="center"/>
    </xf>
    <xf numFmtId="16" fontId="1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0" fillId="0" borderId="10" xfId="0" applyBorder="1" applyAlignment="1">
      <alignment horizontal="center" vertical="center"/>
    </xf>
    <xf numFmtId="49" fontId="17" fillId="24" borderId="17" xfId="0" applyNumberFormat="1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/>
    </xf>
    <xf numFmtId="0" fontId="17" fillId="24" borderId="12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/>
    </xf>
    <xf numFmtId="0" fontId="17" fillId="24" borderId="34" xfId="0" applyFont="1" applyFill="1" applyBorder="1" applyAlignment="1">
      <alignment horizontal="center" vertical="center"/>
    </xf>
    <xf numFmtId="49" fontId="17" fillId="24" borderId="26" xfId="0" applyNumberFormat="1" applyFont="1" applyFill="1" applyBorder="1" applyAlignment="1">
      <alignment horizontal="center" vertical="center" wrapText="1"/>
    </xf>
    <xf numFmtId="0" fontId="17" fillId="24" borderId="27" xfId="0" applyFont="1" applyFill="1" applyBorder="1" applyAlignment="1">
      <alignment horizontal="center" vertical="center"/>
    </xf>
    <xf numFmtId="0" fontId="17" fillId="24" borderId="28" xfId="0" applyFont="1" applyFill="1" applyBorder="1" applyAlignment="1">
      <alignment horizontal="center" vertical="center"/>
    </xf>
    <xf numFmtId="0" fontId="17" fillId="24" borderId="38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1" xfId="0" applyBorder="1" applyAlignment="1">
      <alignment/>
    </xf>
    <xf numFmtId="0" fontId="0" fillId="0" borderId="36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8" fillId="24" borderId="36" xfId="0" applyFont="1" applyFill="1" applyBorder="1" applyAlignment="1">
      <alignment horizontal="left"/>
    </xf>
    <xf numFmtId="0" fontId="0" fillId="0" borderId="11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17" fillId="0" borderId="39" xfId="0" applyFont="1" applyBorder="1" applyAlignment="1">
      <alignment horizontal="center" vertical="center" textRotation="90" wrapText="1"/>
    </xf>
    <xf numFmtId="0" fontId="17" fillId="0" borderId="27" xfId="0" applyFont="1" applyBorder="1" applyAlignment="1">
      <alignment horizontal="center" vertical="center" textRotation="90" wrapText="1"/>
    </xf>
    <xf numFmtId="0" fontId="17" fillId="0" borderId="40" xfId="0" applyFont="1" applyBorder="1" applyAlignment="1">
      <alignment horizontal="center" vertical="center" textRotation="90" wrapText="1"/>
    </xf>
    <xf numFmtId="0" fontId="17" fillId="0" borderId="4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17" fillId="0" borderId="42" xfId="0" applyNumberFormat="1" applyFont="1" applyBorder="1" applyAlignment="1">
      <alignment horizontal="center" vertical="center" wrapText="1"/>
    </xf>
    <xf numFmtId="1" fontId="17" fillId="0" borderId="43" xfId="0" applyNumberFormat="1" applyFont="1" applyBorder="1" applyAlignment="1">
      <alignment horizontal="center" vertical="center" wrapText="1"/>
    </xf>
    <xf numFmtId="1" fontId="17" fillId="0" borderId="4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0" fontId="17" fillId="16" borderId="15" xfId="0" applyFont="1" applyFill="1" applyBorder="1" applyAlignment="1">
      <alignment horizontal="center" vertical="center"/>
    </xf>
    <xf numFmtId="0" fontId="17" fillId="16" borderId="31" xfId="0" applyFont="1" applyFill="1" applyBorder="1" applyAlignment="1">
      <alignment horizontal="center" vertical="center"/>
    </xf>
    <xf numFmtId="0" fontId="17" fillId="16" borderId="36" xfId="0" applyFont="1" applyFill="1" applyBorder="1" applyAlignment="1">
      <alignment horizontal="center" vertical="center"/>
    </xf>
    <xf numFmtId="0" fontId="18" fillId="16" borderId="15" xfId="0" applyFont="1" applyFill="1" applyBorder="1" applyAlignment="1">
      <alignment horizontal="left"/>
    </xf>
    <xf numFmtId="0" fontId="18" fillId="16" borderId="36" xfId="0" applyFont="1" applyFill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7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1" fontId="20" fillId="0" borderId="0" xfId="0" applyNumberFormat="1" applyFont="1" applyAlignment="1">
      <alignment horizontal="center" vertical="center" wrapText="1"/>
    </xf>
    <xf numFmtId="0" fontId="18" fillId="24" borderId="15" xfId="0" applyFont="1" applyFill="1" applyBorder="1" applyAlignment="1">
      <alignment horizontal="left"/>
    </xf>
    <xf numFmtId="0" fontId="17" fillId="0" borderId="28" xfId="0" applyFont="1" applyBorder="1" applyAlignment="1">
      <alignment horizontal="center" vertical="center" textRotation="90" wrapText="1"/>
    </xf>
    <xf numFmtId="0" fontId="17" fillId="0" borderId="18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7" xfId="0" applyBorder="1" applyAlignment="1">
      <alignment/>
    </xf>
    <xf numFmtId="0" fontId="17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52"/>
  <sheetViews>
    <sheetView zoomScale="120" zoomScaleNormal="120" zoomScalePageLayoutView="0" workbookViewId="0" topLeftCell="A8">
      <pane xSplit="3" ySplit="12" topLeftCell="D202" activePane="bottomRight" state="frozen"/>
      <selection pane="topLeft" activeCell="A8" sqref="A8"/>
      <selection pane="topRight" activeCell="D8" sqref="D8"/>
      <selection pane="bottomLeft" activeCell="A10" sqref="A10"/>
      <selection pane="bottomRight" activeCell="B9" sqref="B9:R203"/>
    </sheetView>
  </sheetViews>
  <sheetFormatPr defaultColWidth="9.140625" defaultRowHeight="15"/>
  <cols>
    <col min="1" max="1" width="1.1484375" style="2" hidden="1" customWidth="1"/>
    <col min="2" max="2" width="4.7109375" style="1" customWidth="1"/>
    <col min="3" max="3" width="20.8515625" style="2" customWidth="1"/>
    <col min="4" max="4" width="12.00390625" style="3" customWidth="1"/>
    <col min="5" max="5" width="7.421875" style="3" customWidth="1"/>
    <col min="6" max="6" width="9.00390625" style="3" customWidth="1"/>
    <col min="7" max="7" width="6.28125" style="3" customWidth="1"/>
    <col min="8" max="8" width="5.8515625" style="3" customWidth="1"/>
    <col min="9" max="9" width="6.7109375" style="3" customWidth="1"/>
    <col min="10" max="10" width="6.57421875" style="3" customWidth="1"/>
    <col min="11" max="11" width="5.8515625" style="3" customWidth="1"/>
    <col min="12" max="12" width="7.8515625" style="3" customWidth="1"/>
    <col min="13" max="14" width="7.140625" style="3" customWidth="1"/>
    <col min="15" max="15" width="5.57421875" style="3" hidden="1" customWidth="1"/>
    <col min="16" max="16" width="6.140625" style="3" customWidth="1"/>
    <col min="17" max="17" width="8.8515625" style="3" customWidth="1"/>
    <col min="18" max="18" width="8.57421875" style="3" customWidth="1"/>
    <col min="19" max="16384" width="9.140625" style="2" customWidth="1"/>
  </cols>
  <sheetData>
    <row r="1" spans="13:14" ht="15">
      <c r="M1" s="28" t="s">
        <v>149</v>
      </c>
      <c r="N1" s="28"/>
    </row>
    <row r="2" spans="13:18" ht="30" customHeight="1">
      <c r="M2" s="123" t="s">
        <v>150</v>
      </c>
      <c r="N2" s="123"/>
      <c r="O2" s="123"/>
      <c r="P2" s="123"/>
      <c r="Q2" s="123"/>
      <c r="R2" s="123"/>
    </row>
    <row r="3" spans="13:18" ht="15.75">
      <c r="M3" s="124"/>
      <c r="N3" s="124"/>
      <c r="O3" s="124"/>
      <c r="P3" s="27"/>
      <c r="Q3" s="125" t="s">
        <v>151</v>
      </c>
      <c r="R3" s="125"/>
    </row>
    <row r="4" spans="13:18" ht="12.75">
      <c r="M4" s="27"/>
      <c r="N4" s="27"/>
      <c r="O4" s="27"/>
      <c r="P4" s="27"/>
      <c r="Q4" s="26"/>
      <c r="R4" s="26"/>
    </row>
    <row r="5" spans="2:18" ht="15.75">
      <c r="B5" s="126" t="s">
        <v>152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</row>
    <row r="6" spans="3:18" ht="30" customHeight="1">
      <c r="C6" s="113" t="s">
        <v>153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26"/>
    </row>
    <row r="10" spans="13:18" ht="12.75">
      <c r="M10" s="121" t="s">
        <v>149</v>
      </c>
      <c r="N10" s="121"/>
      <c r="O10" s="122"/>
      <c r="P10" s="122"/>
      <c r="Q10" s="122"/>
      <c r="R10" s="122"/>
    </row>
    <row r="11" spans="13:19" ht="12.75">
      <c r="M11" s="122" t="s">
        <v>196</v>
      </c>
      <c r="N11" s="122"/>
      <c r="O11" s="121"/>
      <c r="P11" s="121"/>
      <c r="Q11" s="121"/>
      <c r="R11" s="121"/>
      <c r="S11" s="35"/>
    </row>
    <row r="12" spans="13:19" ht="15.75" customHeight="1">
      <c r="M12" s="122" t="s">
        <v>197</v>
      </c>
      <c r="N12" s="122"/>
      <c r="O12" s="122"/>
      <c r="P12" s="122"/>
      <c r="Q12" s="122"/>
      <c r="R12" s="122"/>
      <c r="S12" s="35"/>
    </row>
    <row r="13" spans="13:19" ht="15.75" customHeight="1">
      <c r="M13" s="122" t="s">
        <v>198</v>
      </c>
      <c r="N13" s="122"/>
      <c r="O13" s="122"/>
      <c r="P13" s="122"/>
      <c r="Q13" s="122"/>
      <c r="R13" s="122"/>
      <c r="S13" s="35"/>
    </row>
    <row r="14" spans="7:19" ht="15.75" customHeight="1">
      <c r="G14" s="99" t="s">
        <v>152</v>
      </c>
      <c r="H14" s="100"/>
      <c r="I14" s="100"/>
      <c r="J14" s="100"/>
      <c r="M14" s="36"/>
      <c r="N14" s="36"/>
      <c r="O14" s="36"/>
      <c r="P14" s="36"/>
      <c r="Q14" s="36"/>
      <c r="R14" s="36"/>
      <c r="S14" s="35"/>
    </row>
    <row r="15" spans="4:19" ht="15.75" customHeight="1" thickBot="1">
      <c r="D15" s="98" t="s">
        <v>199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27"/>
      <c r="Q15" s="36"/>
      <c r="R15" s="36"/>
      <c r="S15" s="35"/>
    </row>
    <row r="16" spans="4:19" ht="15.75" customHeight="1"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36"/>
      <c r="R16" s="36"/>
      <c r="S16" s="35"/>
    </row>
    <row r="17" spans="4:19" ht="15.75" customHeight="1" thickBot="1"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36"/>
      <c r="R17" s="36"/>
      <c r="S17" s="35"/>
    </row>
    <row r="18" spans="2:18" ht="15" customHeight="1">
      <c r="B18" s="101" t="s">
        <v>0</v>
      </c>
      <c r="C18" s="115" t="s">
        <v>1</v>
      </c>
      <c r="D18" s="114" t="s">
        <v>3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5"/>
      <c r="Q18" s="115" t="s">
        <v>235</v>
      </c>
      <c r="R18" s="119" t="s">
        <v>181</v>
      </c>
    </row>
    <row r="19" spans="2:18" ht="108.75" customHeight="1">
      <c r="B19" s="102"/>
      <c r="C19" s="116"/>
      <c r="D19" s="29" t="s">
        <v>201</v>
      </c>
      <c r="E19" s="29" t="s">
        <v>202</v>
      </c>
      <c r="F19" s="29" t="s">
        <v>355</v>
      </c>
      <c r="G19" s="29" t="s">
        <v>203</v>
      </c>
      <c r="H19" s="29" t="s">
        <v>204</v>
      </c>
      <c r="I19" s="29" t="s">
        <v>205</v>
      </c>
      <c r="J19" s="29" t="s">
        <v>206</v>
      </c>
      <c r="K19" s="29" t="s">
        <v>207</v>
      </c>
      <c r="L19" s="29" t="s">
        <v>21</v>
      </c>
      <c r="M19" s="29" t="s">
        <v>208</v>
      </c>
      <c r="N19" s="29" t="s">
        <v>210</v>
      </c>
      <c r="O19" s="29" t="s">
        <v>209</v>
      </c>
      <c r="P19" s="29" t="s">
        <v>230</v>
      </c>
      <c r="Q19" s="116"/>
      <c r="R19" s="120"/>
    </row>
    <row r="20" spans="2:18" ht="13.5" thickBot="1">
      <c r="B20" s="103"/>
      <c r="C20" s="8" t="s">
        <v>2</v>
      </c>
      <c r="D20" s="117" t="s">
        <v>154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8"/>
    </row>
    <row r="21" spans="2:18" s="51" customFormat="1" ht="12.75">
      <c r="B21" s="55">
        <v>1</v>
      </c>
      <c r="C21" s="56" t="s">
        <v>4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8"/>
      <c r="O21" s="54"/>
      <c r="P21" s="54"/>
      <c r="Q21" s="66"/>
      <c r="R21" s="59"/>
    </row>
    <row r="22" spans="2:18" s="51" customFormat="1" ht="12.75">
      <c r="B22" s="60"/>
      <c r="C22" s="111" t="s">
        <v>302</v>
      </c>
      <c r="D22" s="112"/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54"/>
      <c r="P22" s="54"/>
      <c r="Q22" s="67"/>
      <c r="R22" s="63"/>
    </row>
    <row r="23" spans="2:18" ht="12.75">
      <c r="B23" s="10" t="s">
        <v>6</v>
      </c>
      <c r="C23" s="6" t="s">
        <v>200</v>
      </c>
      <c r="D23" s="5">
        <v>748</v>
      </c>
      <c r="E23" s="5"/>
      <c r="F23" s="5">
        <v>32</v>
      </c>
      <c r="G23" s="5"/>
      <c r="H23" s="5"/>
      <c r="I23" s="5">
        <v>1500</v>
      </c>
      <c r="J23" s="5"/>
      <c r="K23" s="5">
        <v>680</v>
      </c>
      <c r="L23" s="5">
        <v>104</v>
      </c>
      <c r="M23" s="5"/>
      <c r="N23" s="13">
        <v>450</v>
      </c>
      <c r="O23" s="5">
        <v>40</v>
      </c>
      <c r="P23" s="5"/>
      <c r="Q23" s="50">
        <f>SUM(D23:O23)</f>
        <v>3554</v>
      </c>
      <c r="R23" s="21"/>
    </row>
    <row r="24" spans="2:18" ht="12.75">
      <c r="B24" s="10" t="s">
        <v>7</v>
      </c>
      <c r="C24" s="6" t="s">
        <v>211</v>
      </c>
      <c r="D24" s="5">
        <v>35</v>
      </c>
      <c r="E24" s="5"/>
      <c r="F24" s="5">
        <v>32</v>
      </c>
      <c r="G24" s="5"/>
      <c r="H24" s="5"/>
      <c r="I24" s="5"/>
      <c r="J24" s="5"/>
      <c r="K24" s="5"/>
      <c r="L24" s="5"/>
      <c r="M24" s="5"/>
      <c r="N24" s="13"/>
      <c r="O24" s="5"/>
      <c r="P24" s="5"/>
      <c r="Q24" s="50">
        <f>SUM(D24:O24)</f>
        <v>67</v>
      </c>
      <c r="R24" s="21"/>
    </row>
    <row r="25" spans="2:18" ht="12.75">
      <c r="B25" s="11" t="s">
        <v>8</v>
      </c>
      <c r="C25" s="12" t="s">
        <v>212</v>
      </c>
      <c r="D25" s="8">
        <v>35</v>
      </c>
      <c r="E25" s="8"/>
      <c r="F25" s="8">
        <v>32</v>
      </c>
      <c r="G25" s="8"/>
      <c r="H25" s="8"/>
      <c r="I25" s="8"/>
      <c r="J25" s="8"/>
      <c r="K25" s="8"/>
      <c r="L25" s="8"/>
      <c r="M25" s="8"/>
      <c r="N25" s="17"/>
      <c r="O25" s="5"/>
      <c r="P25" s="5"/>
      <c r="Q25" s="65">
        <f>SUM(D25:O25)</f>
        <v>67</v>
      </c>
      <c r="R25" s="23"/>
    </row>
    <row r="26" spans="2:18" ht="12.75">
      <c r="B26" s="43" t="s">
        <v>9</v>
      </c>
      <c r="C26" s="6" t="s">
        <v>213</v>
      </c>
      <c r="D26" s="5">
        <v>35</v>
      </c>
      <c r="E26" s="5"/>
      <c r="F26" s="5">
        <v>32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>
        <v>67</v>
      </c>
      <c r="R26" s="5"/>
    </row>
    <row r="27" spans="2:18" ht="12.75">
      <c r="B27" s="43" t="s">
        <v>214</v>
      </c>
      <c r="C27" s="6" t="s">
        <v>5</v>
      </c>
      <c r="D27" s="5">
        <v>35</v>
      </c>
      <c r="E27" s="5">
        <v>500</v>
      </c>
      <c r="F27" s="5">
        <v>32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>
        <v>567</v>
      </c>
      <c r="R27" s="5"/>
    </row>
    <row r="28" spans="2:18" ht="12.75">
      <c r="B28" s="43" t="s">
        <v>215</v>
      </c>
      <c r="C28" s="6" t="s">
        <v>216</v>
      </c>
      <c r="D28" s="5">
        <v>1435</v>
      </c>
      <c r="E28" s="5">
        <v>1111</v>
      </c>
      <c r="F28" s="5">
        <v>157</v>
      </c>
      <c r="G28" s="5">
        <v>88</v>
      </c>
      <c r="H28" s="5"/>
      <c r="I28" s="5">
        <v>1500</v>
      </c>
      <c r="J28" s="5"/>
      <c r="K28" s="5">
        <v>1020</v>
      </c>
      <c r="L28" s="5">
        <v>78</v>
      </c>
      <c r="M28" s="5"/>
      <c r="N28" s="5">
        <v>450</v>
      </c>
      <c r="O28" s="5">
        <v>40</v>
      </c>
      <c r="P28" s="5"/>
      <c r="Q28" s="5">
        <v>5879</v>
      </c>
      <c r="R28" s="5"/>
    </row>
    <row r="29" spans="2:18" ht="12.75">
      <c r="B29" s="43" t="s">
        <v>217</v>
      </c>
      <c r="C29" s="6" t="s">
        <v>218</v>
      </c>
      <c r="D29" s="5">
        <v>35</v>
      </c>
      <c r="E29" s="5"/>
      <c r="F29" s="5">
        <v>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>
        <v>35</v>
      </c>
      <c r="R29" s="5"/>
    </row>
    <row r="30" spans="2:18" ht="12.75">
      <c r="B30" s="43" t="s">
        <v>219</v>
      </c>
      <c r="C30" s="6" t="s">
        <v>220</v>
      </c>
      <c r="D30" s="5">
        <v>35</v>
      </c>
      <c r="E30" s="5">
        <v>130</v>
      </c>
      <c r="F30" s="5">
        <v>32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>
        <v>197</v>
      </c>
      <c r="R30" s="5"/>
    </row>
    <row r="31" spans="2:18" ht="12.75">
      <c r="B31" s="43" t="s">
        <v>221</v>
      </c>
      <c r="C31" s="6" t="s">
        <v>222</v>
      </c>
      <c r="D31" s="5">
        <v>35</v>
      </c>
      <c r="E31" s="5"/>
      <c r="F31" s="5">
        <v>32</v>
      </c>
      <c r="G31" s="5"/>
      <c r="H31" s="5"/>
      <c r="I31" s="5"/>
      <c r="J31" s="5"/>
      <c r="K31" s="5">
        <v>680</v>
      </c>
      <c r="L31" s="5"/>
      <c r="M31" s="5"/>
      <c r="N31" s="5"/>
      <c r="O31" s="5"/>
      <c r="P31" s="5"/>
      <c r="Q31" s="5">
        <v>747</v>
      </c>
      <c r="R31" s="5"/>
    </row>
    <row r="32" spans="2:18" ht="12.75">
      <c r="B32" s="43" t="s">
        <v>223</v>
      </c>
      <c r="C32" s="6" t="s">
        <v>224</v>
      </c>
      <c r="D32" s="5">
        <v>35</v>
      </c>
      <c r="E32" s="5">
        <v>500</v>
      </c>
      <c r="F32" s="5">
        <v>32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>
        <v>567</v>
      </c>
      <c r="R32" s="5"/>
    </row>
    <row r="33" spans="2:18" ht="12.75">
      <c r="B33" s="43" t="s">
        <v>225</v>
      </c>
      <c r="C33" s="6" t="s">
        <v>226</v>
      </c>
      <c r="D33" s="5">
        <v>35</v>
      </c>
      <c r="E33" s="5"/>
      <c r="F33" s="5">
        <v>32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>
        <v>67</v>
      </c>
      <c r="R33" s="5"/>
    </row>
    <row r="34" spans="2:18" ht="12.75">
      <c r="B34" s="43" t="s">
        <v>227</v>
      </c>
      <c r="C34" s="6" t="s">
        <v>228</v>
      </c>
      <c r="D34" s="5">
        <v>35</v>
      </c>
      <c r="E34" s="5">
        <v>600</v>
      </c>
      <c r="F34" s="5">
        <v>32</v>
      </c>
      <c r="G34" s="5"/>
      <c r="H34" s="5"/>
      <c r="I34" s="5"/>
      <c r="J34" s="5"/>
      <c r="K34" s="5">
        <v>680</v>
      </c>
      <c r="L34" s="5"/>
      <c r="M34" s="5"/>
      <c r="N34" s="5"/>
      <c r="O34" s="5"/>
      <c r="P34" s="5"/>
      <c r="Q34" s="5">
        <v>1347</v>
      </c>
      <c r="R34" s="5"/>
    </row>
    <row r="35" spans="2:18" ht="12.75">
      <c r="B35" s="43" t="s">
        <v>229</v>
      </c>
      <c r="C35" s="6" t="s">
        <v>231</v>
      </c>
      <c r="D35" s="5">
        <v>35</v>
      </c>
      <c r="E35" s="5">
        <v>180</v>
      </c>
      <c r="F35" s="5">
        <v>32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>
        <v>247</v>
      </c>
      <c r="R35" s="5"/>
    </row>
    <row r="36" spans="2:18" ht="12.75">
      <c r="B36" s="43" t="s">
        <v>232</v>
      </c>
      <c r="C36" s="6" t="s">
        <v>233</v>
      </c>
      <c r="D36" s="5">
        <v>35</v>
      </c>
      <c r="E36" s="5"/>
      <c r="F36" s="5">
        <v>32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>
        <v>67</v>
      </c>
      <c r="R36" s="5"/>
    </row>
    <row r="37" spans="2:18" ht="12.75">
      <c r="B37" s="43" t="s">
        <v>234</v>
      </c>
      <c r="C37" s="6" t="s">
        <v>236</v>
      </c>
      <c r="D37" s="5">
        <v>35</v>
      </c>
      <c r="E37" s="5"/>
      <c r="F37" s="5">
        <v>32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>
        <v>67</v>
      </c>
      <c r="R37" s="5"/>
    </row>
    <row r="38" spans="2:18" ht="12.75">
      <c r="B38" s="43" t="s">
        <v>237</v>
      </c>
      <c r="C38" s="6" t="s">
        <v>238</v>
      </c>
      <c r="D38" s="5">
        <v>35</v>
      </c>
      <c r="E38" s="5"/>
      <c r="F38" s="5">
        <v>32</v>
      </c>
      <c r="G38" s="5">
        <v>150</v>
      </c>
      <c r="H38" s="5"/>
      <c r="I38" s="5"/>
      <c r="J38" s="5"/>
      <c r="K38" s="5"/>
      <c r="L38" s="5"/>
      <c r="M38" s="5"/>
      <c r="N38" s="5"/>
      <c r="O38" s="5"/>
      <c r="P38" s="5"/>
      <c r="Q38" s="5">
        <v>217</v>
      </c>
      <c r="R38" s="5"/>
    </row>
    <row r="39" spans="2:18" ht="12.75">
      <c r="B39" s="43" t="s">
        <v>239</v>
      </c>
      <c r="C39" s="6" t="s">
        <v>240</v>
      </c>
      <c r="D39" s="5">
        <v>35</v>
      </c>
      <c r="E39" s="5"/>
      <c r="F39" s="5">
        <v>32</v>
      </c>
      <c r="G39" s="5"/>
      <c r="H39" s="5"/>
      <c r="I39" s="5"/>
      <c r="J39" s="5"/>
      <c r="K39" s="5"/>
      <c r="L39" s="5">
        <v>130</v>
      </c>
      <c r="M39" s="5"/>
      <c r="N39" s="5"/>
      <c r="O39" s="5"/>
      <c r="P39" s="5"/>
      <c r="Q39" s="5">
        <v>197</v>
      </c>
      <c r="R39" s="5"/>
    </row>
    <row r="40" spans="2:18" ht="12.75">
      <c r="B40" s="43" t="s">
        <v>241</v>
      </c>
      <c r="C40" s="6" t="s">
        <v>242</v>
      </c>
      <c r="D40" s="5">
        <v>35</v>
      </c>
      <c r="E40" s="5">
        <v>60</v>
      </c>
      <c r="F40" s="5">
        <v>32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>
        <v>127</v>
      </c>
      <c r="R40" s="5"/>
    </row>
    <row r="41" spans="2:18" ht="12.75">
      <c r="B41" s="43" t="s">
        <v>243</v>
      </c>
      <c r="C41" s="6" t="s">
        <v>244</v>
      </c>
      <c r="D41" s="5">
        <v>35</v>
      </c>
      <c r="E41" s="5">
        <v>400</v>
      </c>
      <c r="F41" s="5">
        <v>32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>
        <v>467</v>
      </c>
      <c r="R41" s="5"/>
    </row>
    <row r="42" spans="2:18" ht="12.75">
      <c r="B42" s="43" t="s">
        <v>245</v>
      </c>
      <c r="C42" s="6" t="s">
        <v>246</v>
      </c>
      <c r="D42" s="5">
        <v>35</v>
      </c>
      <c r="E42" s="5"/>
      <c r="F42" s="5">
        <v>32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>
        <v>67</v>
      </c>
      <c r="R42" s="5"/>
    </row>
    <row r="43" spans="2:18" ht="12.75">
      <c r="B43" s="43" t="s">
        <v>247</v>
      </c>
      <c r="C43" s="6" t="s">
        <v>248</v>
      </c>
      <c r="D43" s="5">
        <v>748</v>
      </c>
      <c r="E43" s="5">
        <v>546</v>
      </c>
      <c r="F43" s="5">
        <v>75</v>
      </c>
      <c r="G43" s="5">
        <v>46</v>
      </c>
      <c r="H43" s="5"/>
      <c r="I43" s="5">
        <v>1500</v>
      </c>
      <c r="J43" s="5"/>
      <c r="K43" s="5">
        <v>1600</v>
      </c>
      <c r="L43" s="5">
        <v>39</v>
      </c>
      <c r="M43" s="5"/>
      <c r="N43" s="5">
        <v>450</v>
      </c>
      <c r="O43" s="5">
        <v>40</v>
      </c>
      <c r="P43" s="5"/>
      <c r="Q43" s="5">
        <v>4944</v>
      </c>
      <c r="R43" s="5"/>
    </row>
    <row r="44" spans="2:18" ht="12.75">
      <c r="B44" s="43" t="s">
        <v>249</v>
      </c>
      <c r="C44" s="6" t="s">
        <v>250</v>
      </c>
      <c r="D44" s="5">
        <v>35</v>
      </c>
      <c r="E44" s="5"/>
      <c r="F44" s="5">
        <v>32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>
        <v>67</v>
      </c>
      <c r="R44" s="5"/>
    </row>
    <row r="45" spans="2:18" ht="12.75">
      <c r="B45" s="43" t="s">
        <v>251</v>
      </c>
      <c r="C45" s="6" t="s">
        <v>252</v>
      </c>
      <c r="D45" s="5">
        <v>35</v>
      </c>
      <c r="E45" s="5"/>
      <c r="F45" s="5">
        <v>32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>
        <v>67</v>
      </c>
      <c r="R45" s="5"/>
    </row>
    <row r="46" spans="2:18" ht="12.75">
      <c r="B46" s="43" t="s">
        <v>253</v>
      </c>
      <c r="C46" s="6" t="s">
        <v>254</v>
      </c>
      <c r="D46" s="5">
        <v>35</v>
      </c>
      <c r="E46" s="5"/>
      <c r="F46" s="5">
        <v>32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>
        <v>67</v>
      </c>
      <c r="R46" s="5"/>
    </row>
    <row r="47" spans="2:18" ht="12.75">
      <c r="B47" s="43" t="s">
        <v>255</v>
      </c>
      <c r="C47" s="6" t="s">
        <v>256</v>
      </c>
      <c r="D47" s="5">
        <v>35</v>
      </c>
      <c r="E47" s="5"/>
      <c r="F47" s="5">
        <v>32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>
        <v>67</v>
      </c>
      <c r="R47" s="5"/>
    </row>
    <row r="48" spans="2:18" ht="12.75">
      <c r="B48" s="43" t="s">
        <v>257</v>
      </c>
      <c r="C48" s="6" t="s">
        <v>258</v>
      </c>
      <c r="D48" s="5">
        <v>35</v>
      </c>
      <c r="E48" s="5"/>
      <c r="F48" s="5">
        <v>32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>
        <v>67</v>
      </c>
      <c r="R48" s="5"/>
    </row>
    <row r="49" spans="2:18" ht="12.75">
      <c r="B49" s="43" t="s">
        <v>259</v>
      </c>
      <c r="C49" s="6" t="s">
        <v>260</v>
      </c>
      <c r="D49" s="5">
        <v>35</v>
      </c>
      <c r="E49" s="5"/>
      <c r="F49" s="5">
        <v>32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>
        <v>67</v>
      </c>
      <c r="R49" s="5"/>
    </row>
    <row r="50" spans="2:18" ht="12.75">
      <c r="B50" s="43" t="s">
        <v>261</v>
      </c>
      <c r="C50" s="6" t="s">
        <v>262</v>
      </c>
      <c r="D50" s="5">
        <v>35</v>
      </c>
      <c r="E50" s="5"/>
      <c r="F50" s="5">
        <v>32</v>
      </c>
      <c r="G50" s="5">
        <v>350</v>
      </c>
      <c r="H50" s="5"/>
      <c r="I50" s="5"/>
      <c r="J50" s="5"/>
      <c r="K50" s="5"/>
      <c r="L50" s="5"/>
      <c r="M50" s="5"/>
      <c r="N50" s="5"/>
      <c r="O50" s="5"/>
      <c r="P50" s="5"/>
      <c r="Q50" s="5">
        <v>417</v>
      </c>
      <c r="R50" s="5"/>
    </row>
    <row r="51" spans="2:18" ht="12.75">
      <c r="B51" s="43" t="s">
        <v>263</v>
      </c>
      <c r="C51" s="6" t="s">
        <v>264</v>
      </c>
      <c r="D51" s="5">
        <v>35</v>
      </c>
      <c r="E51" s="5"/>
      <c r="F51" s="5">
        <v>32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>
        <v>67</v>
      </c>
      <c r="R51" s="5"/>
    </row>
    <row r="52" spans="2:18" ht="12.75">
      <c r="B52" s="43" t="s">
        <v>265</v>
      </c>
      <c r="C52" s="6" t="s">
        <v>266</v>
      </c>
      <c r="D52" s="5">
        <v>748</v>
      </c>
      <c r="E52" s="5">
        <v>759</v>
      </c>
      <c r="F52" s="5">
        <v>120</v>
      </c>
      <c r="G52" s="5">
        <v>51</v>
      </c>
      <c r="H52" s="5"/>
      <c r="I52" s="5">
        <v>1500</v>
      </c>
      <c r="J52" s="5"/>
      <c r="K52" s="5">
        <v>680</v>
      </c>
      <c r="L52" s="5">
        <v>52</v>
      </c>
      <c r="M52" s="5"/>
      <c r="N52" s="5">
        <v>450</v>
      </c>
      <c r="O52" s="5">
        <v>40</v>
      </c>
      <c r="P52" s="5"/>
      <c r="Q52" s="5">
        <v>4400</v>
      </c>
      <c r="R52" s="5"/>
    </row>
    <row r="53" spans="2:18" ht="12.75">
      <c r="B53" s="43" t="s">
        <v>267</v>
      </c>
      <c r="C53" s="6" t="s">
        <v>268</v>
      </c>
      <c r="D53" s="5">
        <v>748</v>
      </c>
      <c r="E53" s="5">
        <v>768</v>
      </c>
      <c r="F53" s="5">
        <v>120</v>
      </c>
      <c r="G53" s="5"/>
      <c r="H53" s="5"/>
      <c r="I53" s="5">
        <v>1500</v>
      </c>
      <c r="J53" s="5"/>
      <c r="K53" s="5">
        <v>680</v>
      </c>
      <c r="L53" s="5">
        <v>52</v>
      </c>
      <c r="M53" s="5"/>
      <c r="N53" s="5">
        <v>450</v>
      </c>
      <c r="O53" s="5">
        <v>40</v>
      </c>
      <c r="P53" s="5"/>
      <c r="Q53" s="5">
        <v>4358</v>
      </c>
      <c r="R53" s="5"/>
    </row>
    <row r="54" spans="2:18" ht="12.75">
      <c r="B54" s="43" t="s">
        <v>269</v>
      </c>
      <c r="C54" s="6" t="s">
        <v>270</v>
      </c>
      <c r="D54" s="5">
        <v>35</v>
      </c>
      <c r="E54" s="5"/>
      <c r="F54" s="5">
        <v>32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>
        <v>67</v>
      </c>
      <c r="R54" s="5"/>
    </row>
    <row r="55" spans="2:18" ht="12.75">
      <c r="B55" s="43" t="s">
        <v>271</v>
      </c>
      <c r="C55" s="6" t="s">
        <v>272</v>
      </c>
      <c r="D55" s="5">
        <v>35</v>
      </c>
      <c r="E55" s="5"/>
      <c r="F55" s="5">
        <v>32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>
        <v>67</v>
      </c>
      <c r="R55" s="5"/>
    </row>
    <row r="56" spans="2:18" ht="12.75">
      <c r="B56" s="43" t="s">
        <v>273</v>
      </c>
      <c r="C56" s="6" t="s">
        <v>274</v>
      </c>
      <c r="D56" s="5">
        <v>320</v>
      </c>
      <c r="E56" s="5">
        <v>1506</v>
      </c>
      <c r="F56" s="5">
        <v>256</v>
      </c>
      <c r="G56" s="5"/>
      <c r="H56" s="5"/>
      <c r="I56" s="5">
        <v>1500</v>
      </c>
      <c r="J56" s="5"/>
      <c r="K56" s="5">
        <v>1360</v>
      </c>
      <c r="L56" s="5">
        <v>104</v>
      </c>
      <c r="M56" s="5"/>
      <c r="N56" s="5">
        <v>450</v>
      </c>
      <c r="O56" s="5">
        <v>40</v>
      </c>
      <c r="P56" s="5"/>
      <c r="Q56" s="5">
        <v>3554</v>
      </c>
      <c r="R56" s="5"/>
    </row>
    <row r="57" spans="2:18" ht="12.75">
      <c r="B57" s="43" t="s">
        <v>275</v>
      </c>
      <c r="C57" s="6" t="s">
        <v>276</v>
      </c>
      <c r="D57" s="5">
        <v>35</v>
      </c>
      <c r="E57" s="5"/>
      <c r="F57" s="5">
        <v>32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>
        <v>67</v>
      </c>
      <c r="R57" s="5"/>
    </row>
    <row r="58" spans="2:18" ht="12.75">
      <c r="B58" s="43" t="s">
        <v>277</v>
      </c>
      <c r="C58" s="6" t="s">
        <v>278</v>
      </c>
      <c r="D58" s="5">
        <v>35</v>
      </c>
      <c r="E58" s="5"/>
      <c r="F58" s="5">
        <v>400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>
        <v>435</v>
      </c>
      <c r="R58" s="5"/>
    </row>
    <row r="59" spans="2:18" ht="12.75">
      <c r="B59" s="43" t="s">
        <v>279</v>
      </c>
      <c r="C59" s="6" t="s">
        <v>280</v>
      </c>
      <c r="D59" s="5">
        <v>35</v>
      </c>
      <c r="E59" s="5"/>
      <c r="F59" s="5">
        <v>32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>
        <v>67</v>
      </c>
      <c r="R59" s="5"/>
    </row>
    <row r="60" spans="2:18" ht="12.75">
      <c r="B60" s="43" t="s">
        <v>281</v>
      </c>
      <c r="C60" s="6" t="s">
        <v>282</v>
      </c>
      <c r="D60" s="5">
        <v>35</v>
      </c>
      <c r="E60" s="5"/>
      <c r="F60" s="5">
        <v>32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>
        <v>67</v>
      </c>
      <c r="R60" s="5"/>
    </row>
    <row r="61" spans="2:18" ht="12.75">
      <c r="B61" s="43" t="s">
        <v>283</v>
      </c>
      <c r="C61" s="6" t="s">
        <v>284</v>
      </c>
      <c r="D61" s="5">
        <v>35</v>
      </c>
      <c r="E61" s="5"/>
      <c r="F61" s="5">
        <v>32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>
        <v>67</v>
      </c>
      <c r="R61" s="5"/>
    </row>
    <row r="62" spans="2:18" ht="12.75">
      <c r="B62" s="43" t="s">
        <v>285</v>
      </c>
      <c r="C62" s="6" t="s">
        <v>286</v>
      </c>
      <c r="D62" s="5">
        <v>35</v>
      </c>
      <c r="E62" s="5"/>
      <c r="F62" s="5">
        <v>32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>
        <v>67</v>
      </c>
      <c r="R62" s="5"/>
    </row>
    <row r="63" spans="2:18" ht="12.75">
      <c r="B63" s="43" t="s">
        <v>287</v>
      </c>
      <c r="C63" s="6" t="s">
        <v>288</v>
      </c>
      <c r="D63" s="5">
        <v>65</v>
      </c>
      <c r="E63" s="5"/>
      <c r="F63" s="5">
        <v>32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>
        <v>97</v>
      </c>
      <c r="R63" s="5"/>
    </row>
    <row r="64" spans="2:18" ht="12.75">
      <c r="B64" s="43" t="s">
        <v>289</v>
      </c>
      <c r="C64" s="6" t="s">
        <v>290</v>
      </c>
      <c r="D64" s="5">
        <v>35</v>
      </c>
      <c r="E64" s="5"/>
      <c r="F64" s="5">
        <v>32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>
        <v>67</v>
      </c>
      <c r="R64" s="5"/>
    </row>
    <row r="65" spans="2:18" ht="12.75">
      <c r="B65" s="43" t="s">
        <v>291</v>
      </c>
      <c r="C65" s="6" t="s">
        <v>292</v>
      </c>
      <c r="D65" s="5">
        <v>35</v>
      </c>
      <c r="E65" s="5"/>
      <c r="F65" s="5">
        <v>32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>
        <v>67</v>
      </c>
      <c r="R65" s="5"/>
    </row>
    <row r="66" spans="2:18" ht="12.75">
      <c r="B66" s="43" t="s">
        <v>293</v>
      </c>
      <c r="C66" s="6" t="s">
        <v>294</v>
      </c>
      <c r="D66" s="5">
        <v>35</v>
      </c>
      <c r="E66" s="5"/>
      <c r="F66" s="5">
        <v>32</v>
      </c>
      <c r="G66" s="5">
        <v>100</v>
      </c>
      <c r="H66" s="5"/>
      <c r="I66" s="5"/>
      <c r="J66" s="5"/>
      <c r="K66" s="5"/>
      <c r="L66" s="5"/>
      <c r="M66" s="5"/>
      <c r="N66" s="5"/>
      <c r="O66" s="5"/>
      <c r="P66" s="5"/>
      <c r="Q66" s="5">
        <v>167</v>
      </c>
      <c r="R66" s="5"/>
    </row>
    <row r="67" spans="2:18" ht="12.75">
      <c r="B67" s="43" t="s">
        <v>295</v>
      </c>
      <c r="C67" s="6" t="s">
        <v>296</v>
      </c>
      <c r="D67" s="5">
        <v>35</v>
      </c>
      <c r="E67" s="5"/>
      <c r="F67" s="5">
        <v>32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>
        <v>67</v>
      </c>
      <c r="R67" s="5"/>
    </row>
    <row r="68" spans="2:18" ht="12.75">
      <c r="B68" s="43" t="s">
        <v>297</v>
      </c>
      <c r="C68" s="6" t="s">
        <v>298</v>
      </c>
      <c r="D68" s="5">
        <v>35</v>
      </c>
      <c r="E68" s="5"/>
      <c r="F68" s="5">
        <v>32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>
        <v>67</v>
      </c>
      <c r="R68" s="5"/>
    </row>
    <row r="69" spans="2:18" ht="12.75">
      <c r="B69" s="43"/>
      <c r="C69" s="6" t="s">
        <v>299</v>
      </c>
      <c r="D69" s="5">
        <f>SUM(D23:D68)</f>
        <v>6177</v>
      </c>
      <c r="E69" s="5">
        <f>SUM(E23:E68)</f>
        <v>7060</v>
      </c>
      <c r="F69" s="5">
        <f>SUM(F23:F68)</f>
        <v>2376</v>
      </c>
      <c r="G69" s="5">
        <f>SUM(G23:G68)</f>
        <v>785</v>
      </c>
      <c r="H69" s="5">
        <v>0</v>
      </c>
      <c r="I69" s="5">
        <f>SUM(I23:I68)</f>
        <v>9000</v>
      </c>
      <c r="J69" s="5">
        <v>0</v>
      </c>
      <c r="K69" s="5">
        <f>SUM(K23:K68)</f>
        <v>7380</v>
      </c>
      <c r="L69" s="5">
        <f>SUM(L23:L68)</f>
        <v>559</v>
      </c>
      <c r="M69" s="5">
        <v>0</v>
      </c>
      <c r="N69" s="5">
        <f>SUM(N23:N68)</f>
        <v>2700</v>
      </c>
      <c r="O69" s="5">
        <f>SUM(O23:O68)</f>
        <v>240</v>
      </c>
      <c r="P69" s="5">
        <v>0</v>
      </c>
      <c r="Q69" s="5">
        <f>SUM(Q23:Q68)</f>
        <v>34195</v>
      </c>
      <c r="R69" s="5"/>
    </row>
    <row r="70" spans="2:18" s="51" customFormat="1" ht="12.75">
      <c r="B70" s="52"/>
      <c r="C70" s="64"/>
      <c r="D70" s="108" t="s">
        <v>300</v>
      </c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10"/>
    </row>
    <row r="71" spans="2:18" ht="12.75">
      <c r="B71" s="43" t="s">
        <v>301</v>
      </c>
      <c r="C71" s="6" t="s">
        <v>304</v>
      </c>
      <c r="D71" s="5"/>
      <c r="E71" s="5">
        <v>250</v>
      </c>
      <c r="F71" s="5"/>
      <c r="G71" s="5">
        <v>100</v>
      </c>
      <c r="H71" s="5"/>
      <c r="I71" s="5">
        <v>500</v>
      </c>
      <c r="J71" s="5"/>
      <c r="K71" s="5"/>
      <c r="L71" s="5"/>
      <c r="M71" s="5"/>
      <c r="N71" s="5"/>
      <c r="O71" s="5"/>
      <c r="P71" s="5"/>
      <c r="Q71" s="5">
        <v>850</v>
      </c>
      <c r="R71" s="5"/>
    </row>
    <row r="72" spans="2:18" ht="12.75">
      <c r="B72" s="43" t="s">
        <v>56</v>
      </c>
      <c r="C72" s="6" t="s">
        <v>305</v>
      </c>
      <c r="D72" s="5"/>
      <c r="E72" s="5"/>
      <c r="F72" s="5"/>
      <c r="G72" s="5"/>
      <c r="H72" s="5"/>
      <c r="I72" s="5">
        <v>500</v>
      </c>
      <c r="J72" s="5"/>
      <c r="K72" s="5"/>
      <c r="L72" s="5"/>
      <c r="M72" s="5"/>
      <c r="N72" s="5"/>
      <c r="O72" s="5"/>
      <c r="P72" s="5"/>
      <c r="Q72" s="5">
        <v>500</v>
      </c>
      <c r="R72" s="5"/>
    </row>
    <row r="73" spans="2:18" ht="12.75">
      <c r="B73" s="43" t="s">
        <v>61</v>
      </c>
      <c r="C73" s="6" t="s">
        <v>306</v>
      </c>
      <c r="D73" s="5"/>
      <c r="E73" s="5">
        <v>150</v>
      </c>
      <c r="F73" s="5"/>
      <c r="G73" s="5">
        <v>80</v>
      </c>
      <c r="H73" s="5"/>
      <c r="I73" s="5"/>
      <c r="J73" s="5"/>
      <c r="K73" s="5"/>
      <c r="L73" s="5"/>
      <c r="M73" s="5"/>
      <c r="N73" s="5"/>
      <c r="O73" s="5"/>
      <c r="P73" s="5"/>
      <c r="Q73" s="5">
        <v>230</v>
      </c>
      <c r="R73" s="5"/>
    </row>
    <row r="74" spans="2:18" ht="12.75">
      <c r="B74" s="43" t="s">
        <v>70</v>
      </c>
      <c r="C74" s="6" t="s">
        <v>307</v>
      </c>
      <c r="D74" s="5"/>
      <c r="E74" s="5">
        <v>150</v>
      </c>
      <c r="F74" s="5"/>
      <c r="G74" s="5">
        <v>80</v>
      </c>
      <c r="H74" s="5"/>
      <c r="I74" s="5">
        <v>500</v>
      </c>
      <c r="J74" s="5"/>
      <c r="K74" s="5"/>
      <c r="L74" s="5"/>
      <c r="M74" s="5"/>
      <c r="N74" s="5"/>
      <c r="O74" s="5"/>
      <c r="P74" s="5"/>
      <c r="Q74" s="5">
        <v>730</v>
      </c>
      <c r="R74" s="5"/>
    </row>
    <row r="75" spans="2:18" ht="12.75">
      <c r="B75" s="43" t="s">
        <v>121</v>
      </c>
      <c r="C75" s="6" t="s">
        <v>308</v>
      </c>
      <c r="D75" s="5"/>
      <c r="E75" s="5">
        <v>250</v>
      </c>
      <c r="F75" s="5"/>
      <c r="G75" s="5">
        <v>100</v>
      </c>
      <c r="H75" s="5"/>
      <c r="I75" s="5">
        <v>500</v>
      </c>
      <c r="J75" s="5"/>
      <c r="K75" s="5"/>
      <c r="L75" s="5"/>
      <c r="M75" s="5"/>
      <c r="N75" s="5"/>
      <c r="O75" s="5"/>
      <c r="P75" s="5"/>
      <c r="Q75" s="5">
        <v>850</v>
      </c>
      <c r="R75" s="5"/>
    </row>
    <row r="76" spans="2:18" ht="12.75">
      <c r="B76" s="43"/>
      <c r="C76" s="6" t="s">
        <v>310</v>
      </c>
      <c r="D76" s="5">
        <v>0</v>
      </c>
      <c r="E76" s="5">
        <f>SUM(E71:E75)</f>
        <v>800</v>
      </c>
      <c r="F76" s="5">
        <v>0</v>
      </c>
      <c r="G76" s="5">
        <f>SUM(G71:G75)</f>
        <v>360</v>
      </c>
      <c r="H76" s="5">
        <v>0</v>
      </c>
      <c r="I76" s="5">
        <f>SUM(I71:I75)</f>
        <v>2000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f>SUM(Q71:Q75)</f>
        <v>3160</v>
      </c>
      <c r="R76" s="5"/>
    </row>
    <row r="77" spans="2:18" s="51" customFormat="1" ht="12.75">
      <c r="B77" s="52"/>
      <c r="C77" s="53" t="s">
        <v>303</v>
      </c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</row>
    <row r="78" spans="2:18" ht="12.75">
      <c r="B78" s="43" t="s">
        <v>6</v>
      </c>
      <c r="C78" s="6" t="s">
        <v>5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>
        <v>240</v>
      </c>
      <c r="Q78" s="5">
        <v>240</v>
      </c>
      <c r="R78" s="5"/>
    </row>
    <row r="79" spans="2:18" ht="12.75">
      <c r="B79" s="43" t="s">
        <v>7</v>
      </c>
      <c r="C79" s="6" t="s">
        <v>222</v>
      </c>
      <c r="D79" s="5"/>
      <c r="E79" s="5"/>
      <c r="F79" s="5"/>
      <c r="G79" s="5"/>
      <c r="H79" s="5"/>
      <c r="I79" s="5"/>
      <c r="J79" s="5"/>
      <c r="K79" s="5">
        <v>60</v>
      </c>
      <c r="L79" s="5"/>
      <c r="M79" s="5"/>
      <c r="N79" s="5"/>
      <c r="O79" s="5"/>
      <c r="P79" s="5"/>
      <c r="Q79" s="5">
        <v>60</v>
      </c>
      <c r="R79" s="5"/>
    </row>
    <row r="80" spans="2:18" ht="12.75">
      <c r="B80" s="43" t="s">
        <v>8</v>
      </c>
      <c r="C80" s="6" t="s">
        <v>224</v>
      </c>
      <c r="D80" s="5"/>
      <c r="E80" s="5"/>
      <c r="F80" s="5"/>
      <c r="G80" s="5"/>
      <c r="H80" s="5"/>
      <c r="I80" s="5"/>
      <c r="J80" s="5"/>
      <c r="K80" s="5">
        <v>80</v>
      </c>
      <c r="L80" s="5"/>
      <c r="M80" s="5"/>
      <c r="N80" s="5"/>
      <c r="O80" s="5"/>
      <c r="P80" s="5"/>
      <c r="Q80" s="5">
        <v>80</v>
      </c>
      <c r="R80" s="5"/>
    </row>
    <row r="81" spans="2:18" ht="12.75">
      <c r="B81" s="43" t="s">
        <v>9</v>
      </c>
      <c r="C81" s="6" t="s">
        <v>226</v>
      </c>
      <c r="D81" s="5"/>
      <c r="E81" s="5"/>
      <c r="F81" s="5"/>
      <c r="G81" s="5"/>
      <c r="H81" s="5"/>
      <c r="I81" s="5"/>
      <c r="J81" s="5"/>
      <c r="K81" s="5">
        <v>200</v>
      </c>
      <c r="L81" s="5"/>
      <c r="M81" s="5"/>
      <c r="N81" s="5"/>
      <c r="O81" s="5"/>
      <c r="P81" s="5"/>
      <c r="Q81" s="5">
        <v>200</v>
      </c>
      <c r="R81" s="5"/>
    </row>
    <row r="82" spans="2:18" ht="12.75">
      <c r="B82" s="43" t="s">
        <v>214</v>
      </c>
      <c r="C82" s="6" t="s">
        <v>228</v>
      </c>
      <c r="D82" s="5"/>
      <c r="E82" s="5">
        <v>200</v>
      </c>
      <c r="F82" s="5"/>
      <c r="G82" s="5"/>
      <c r="H82" s="5"/>
      <c r="I82" s="5"/>
      <c r="J82" s="5"/>
      <c r="K82" s="5">
        <v>80</v>
      </c>
      <c r="L82" s="5"/>
      <c r="M82" s="5"/>
      <c r="N82" s="5"/>
      <c r="O82" s="5"/>
      <c r="P82" s="5"/>
      <c r="Q82" s="5">
        <v>280</v>
      </c>
      <c r="R82" s="5"/>
    </row>
    <row r="83" spans="2:18" ht="12.75">
      <c r="B83" s="43" t="s">
        <v>215</v>
      </c>
      <c r="C83" s="6" t="s">
        <v>231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>
        <v>180</v>
      </c>
      <c r="Q83" s="5">
        <v>180</v>
      </c>
      <c r="R83" s="5"/>
    </row>
    <row r="84" spans="2:18" ht="12.75">
      <c r="B84" s="43" t="s">
        <v>217</v>
      </c>
      <c r="C84" s="6" t="s">
        <v>242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>
        <v>15</v>
      </c>
      <c r="Q84" s="5">
        <v>15</v>
      </c>
      <c r="R84" s="5"/>
    </row>
    <row r="85" spans="2:18" ht="12.75">
      <c r="B85" s="43" t="s">
        <v>219</v>
      </c>
      <c r="C85" s="6" t="s">
        <v>244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>
        <v>105</v>
      </c>
      <c r="Q85" s="5">
        <v>105</v>
      </c>
      <c r="R85" s="5"/>
    </row>
    <row r="86" spans="2:18" ht="12.75">
      <c r="B86" s="43" t="s">
        <v>221</v>
      </c>
      <c r="C86" s="6" t="s">
        <v>246</v>
      </c>
      <c r="D86" s="5"/>
      <c r="E86" s="5"/>
      <c r="F86" s="5"/>
      <c r="G86" s="5"/>
      <c r="H86" s="5"/>
      <c r="I86" s="5">
        <v>60</v>
      </c>
      <c r="J86" s="5"/>
      <c r="K86" s="5"/>
      <c r="L86" s="5"/>
      <c r="M86" s="5"/>
      <c r="N86" s="5"/>
      <c r="O86" s="5"/>
      <c r="P86" s="5"/>
      <c r="Q86" s="5">
        <v>60</v>
      </c>
      <c r="R86" s="5"/>
    </row>
    <row r="87" spans="2:18" ht="12.75">
      <c r="B87" s="43" t="s">
        <v>223</v>
      </c>
      <c r="C87" s="6" t="s">
        <v>309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>
        <v>200</v>
      </c>
      <c r="Q87" s="5">
        <v>200</v>
      </c>
      <c r="R87" s="5"/>
    </row>
    <row r="88" spans="2:18" ht="12.75">
      <c r="B88" s="43" t="s">
        <v>225</v>
      </c>
      <c r="C88" s="6" t="s">
        <v>256</v>
      </c>
      <c r="D88" s="5"/>
      <c r="E88" s="5"/>
      <c r="F88" s="5"/>
      <c r="G88" s="5"/>
      <c r="H88" s="5"/>
      <c r="I88" s="5"/>
      <c r="J88" s="5"/>
      <c r="K88" s="5">
        <v>15</v>
      </c>
      <c r="L88" s="5"/>
      <c r="M88" s="5"/>
      <c r="N88" s="5"/>
      <c r="O88" s="5"/>
      <c r="P88" s="5"/>
      <c r="Q88" s="5">
        <v>15</v>
      </c>
      <c r="R88" s="5"/>
    </row>
    <row r="89" spans="2:18" ht="12.75">
      <c r="B89" s="43" t="s">
        <v>227</v>
      </c>
      <c r="C89" s="6" t="s">
        <v>262</v>
      </c>
      <c r="D89" s="5"/>
      <c r="E89" s="5"/>
      <c r="F89" s="5"/>
      <c r="G89" s="5">
        <v>100</v>
      </c>
      <c r="H89" s="5"/>
      <c r="I89" s="5"/>
      <c r="J89" s="5"/>
      <c r="K89" s="5"/>
      <c r="L89" s="5"/>
      <c r="M89" s="5"/>
      <c r="N89" s="5"/>
      <c r="O89" s="5"/>
      <c r="P89" s="5"/>
      <c r="Q89" s="5">
        <v>100</v>
      </c>
      <c r="R89" s="5"/>
    </row>
    <row r="90" spans="2:18" ht="12.75">
      <c r="B90" s="43" t="s">
        <v>229</v>
      </c>
      <c r="C90" s="6" t="s">
        <v>264</v>
      </c>
      <c r="D90" s="5"/>
      <c r="E90" s="5"/>
      <c r="F90" s="5"/>
      <c r="G90" s="5"/>
      <c r="H90" s="5"/>
      <c r="I90" s="5"/>
      <c r="J90" s="5"/>
      <c r="K90" s="5">
        <v>40</v>
      </c>
      <c r="L90" s="5"/>
      <c r="M90" s="5"/>
      <c r="N90" s="5"/>
      <c r="O90" s="5"/>
      <c r="P90" s="5"/>
      <c r="Q90" s="5">
        <v>40</v>
      </c>
      <c r="R90" s="5"/>
    </row>
    <row r="91" spans="2:18" ht="12.75">
      <c r="B91" s="43" t="s">
        <v>232</v>
      </c>
      <c r="C91" s="6" t="s">
        <v>270</v>
      </c>
      <c r="D91" s="5"/>
      <c r="E91" s="5"/>
      <c r="F91" s="5"/>
      <c r="G91" s="5"/>
      <c r="H91" s="5"/>
      <c r="I91" s="5"/>
      <c r="J91" s="5"/>
      <c r="K91" s="5">
        <v>30</v>
      </c>
      <c r="L91" s="5"/>
      <c r="M91" s="5"/>
      <c r="N91" s="5"/>
      <c r="O91" s="5"/>
      <c r="P91" s="5"/>
      <c r="Q91" s="5">
        <v>30</v>
      </c>
      <c r="R91" s="5"/>
    </row>
    <row r="92" spans="2:18" ht="12.75">
      <c r="B92" s="43" t="s">
        <v>234</v>
      </c>
      <c r="C92" s="6" t="s">
        <v>272</v>
      </c>
      <c r="D92" s="5"/>
      <c r="E92" s="5"/>
      <c r="F92" s="5"/>
      <c r="G92" s="5"/>
      <c r="H92" s="5"/>
      <c r="I92" s="5"/>
      <c r="J92" s="5"/>
      <c r="K92" s="5">
        <v>150</v>
      </c>
      <c r="L92" s="5"/>
      <c r="M92" s="5"/>
      <c r="N92" s="5"/>
      <c r="O92" s="5"/>
      <c r="P92" s="5"/>
      <c r="Q92" s="5">
        <v>150</v>
      </c>
      <c r="R92" s="5"/>
    </row>
    <row r="93" spans="2:18" ht="12.75">
      <c r="B93" s="43" t="s">
        <v>237</v>
      </c>
      <c r="C93" s="6" t="s">
        <v>276</v>
      </c>
      <c r="D93" s="5"/>
      <c r="E93" s="5"/>
      <c r="F93" s="5"/>
      <c r="G93" s="5"/>
      <c r="H93" s="5"/>
      <c r="I93" s="5"/>
      <c r="J93" s="5"/>
      <c r="K93" s="5">
        <v>60</v>
      </c>
      <c r="L93" s="5"/>
      <c r="M93" s="5"/>
      <c r="N93" s="5"/>
      <c r="O93" s="5"/>
      <c r="P93" s="5"/>
      <c r="Q93" s="5">
        <v>60</v>
      </c>
      <c r="R93" s="5"/>
    </row>
    <row r="94" spans="2:18" ht="12.75">
      <c r="B94" s="43" t="s">
        <v>239</v>
      </c>
      <c r="C94" s="6" t="s">
        <v>278</v>
      </c>
      <c r="D94" s="5"/>
      <c r="E94" s="5"/>
      <c r="F94" s="5"/>
      <c r="G94" s="5"/>
      <c r="H94" s="5"/>
      <c r="I94" s="5"/>
      <c r="J94" s="5"/>
      <c r="K94" s="5">
        <v>40</v>
      </c>
      <c r="L94" s="5"/>
      <c r="M94" s="5"/>
      <c r="N94" s="5"/>
      <c r="O94" s="5"/>
      <c r="P94" s="5"/>
      <c r="Q94" s="5">
        <v>40</v>
      </c>
      <c r="R94" s="5"/>
    </row>
    <row r="95" spans="2:18" ht="12.75">
      <c r="B95" s="43" t="s">
        <v>241</v>
      </c>
      <c r="C95" s="6" t="s">
        <v>284</v>
      </c>
      <c r="D95" s="5"/>
      <c r="E95" s="5"/>
      <c r="F95" s="5"/>
      <c r="G95" s="5"/>
      <c r="H95" s="5"/>
      <c r="I95" s="5"/>
      <c r="J95" s="5"/>
      <c r="K95" s="5">
        <v>100</v>
      </c>
      <c r="L95" s="5"/>
      <c r="M95" s="5"/>
      <c r="N95" s="5"/>
      <c r="O95" s="5"/>
      <c r="P95" s="5"/>
      <c r="Q95" s="5">
        <v>100</v>
      </c>
      <c r="R95" s="5"/>
    </row>
    <row r="96" spans="2:18" ht="12.75">
      <c r="B96" s="43" t="s">
        <v>243</v>
      </c>
      <c r="C96" s="6" t="s">
        <v>288</v>
      </c>
      <c r="D96" s="5"/>
      <c r="E96" s="5"/>
      <c r="F96" s="5"/>
      <c r="G96" s="5">
        <v>250</v>
      </c>
      <c r="H96" s="5"/>
      <c r="I96" s="5"/>
      <c r="J96" s="5"/>
      <c r="K96" s="5"/>
      <c r="L96" s="5"/>
      <c r="M96" s="5"/>
      <c r="N96" s="5"/>
      <c r="O96" s="5"/>
      <c r="P96" s="5"/>
      <c r="Q96" s="5">
        <v>250</v>
      </c>
      <c r="R96" s="5"/>
    </row>
    <row r="97" spans="2:18" ht="12.75">
      <c r="B97" s="43" t="s">
        <v>245</v>
      </c>
      <c r="C97" s="6" t="s">
        <v>296</v>
      </c>
      <c r="D97" s="5"/>
      <c r="E97" s="5">
        <v>200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>
        <v>200</v>
      </c>
      <c r="R97" s="5"/>
    </row>
    <row r="98" spans="2:18" ht="12.75">
      <c r="B98" s="43"/>
      <c r="C98" s="6" t="s">
        <v>310</v>
      </c>
      <c r="D98" s="5"/>
      <c r="E98" s="5">
        <f>SUM(E78:E97)</f>
        <v>400</v>
      </c>
      <c r="F98" s="5"/>
      <c r="G98" s="5">
        <f>SUM(G78:G97)</f>
        <v>350</v>
      </c>
      <c r="H98" s="5"/>
      <c r="I98" s="5">
        <f>SUM(I78:I97)</f>
        <v>60</v>
      </c>
      <c r="J98" s="5"/>
      <c r="K98" s="5">
        <f>SUM(K78:K97)</f>
        <v>855</v>
      </c>
      <c r="L98" s="5"/>
      <c r="M98" s="5"/>
      <c r="N98" s="5"/>
      <c r="O98" s="5"/>
      <c r="P98" s="5">
        <f>SUM(P78:P97)</f>
        <v>740</v>
      </c>
      <c r="Q98" s="5">
        <f>SUM(Q78:Q97)</f>
        <v>2405</v>
      </c>
      <c r="R98" s="5"/>
    </row>
    <row r="99" spans="2:18" ht="12.75">
      <c r="B99" s="43"/>
      <c r="C99" s="6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2:18" s="51" customFormat="1" ht="12.75">
      <c r="B100" s="52" t="s">
        <v>56</v>
      </c>
      <c r="C100" s="53" t="s">
        <v>311</v>
      </c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</row>
    <row r="101" spans="2:18" s="51" customFormat="1" ht="12.75">
      <c r="B101" s="52"/>
      <c r="C101" s="53" t="s">
        <v>302</v>
      </c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</row>
    <row r="102" spans="2:18" ht="12.75">
      <c r="B102" s="43" t="s">
        <v>57</v>
      </c>
      <c r="C102" s="6" t="s">
        <v>312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>
        <v>30</v>
      </c>
      <c r="Q102" s="5">
        <v>30</v>
      </c>
      <c r="R102" s="5"/>
    </row>
    <row r="103" spans="2:18" ht="12.75">
      <c r="B103" s="43" t="s">
        <v>58</v>
      </c>
      <c r="C103" s="6" t="s">
        <v>313</v>
      </c>
      <c r="D103" s="5"/>
      <c r="E103" s="5"/>
      <c r="F103" s="5"/>
      <c r="G103" s="5"/>
      <c r="H103" s="5"/>
      <c r="I103" s="5"/>
      <c r="J103" s="5"/>
      <c r="K103" s="5">
        <v>18</v>
      </c>
      <c r="L103" s="5"/>
      <c r="M103" s="5"/>
      <c r="N103" s="5"/>
      <c r="O103" s="5"/>
      <c r="P103" s="68"/>
      <c r="Q103" s="5">
        <v>18</v>
      </c>
      <c r="R103" s="5"/>
    </row>
    <row r="104" spans="2:18" ht="12.75">
      <c r="B104" s="43" t="s">
        <v>59</v>
      </c>
      <c r="C104" s="6" t="s">
        <v>314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>
        <v>13</v>
      </c>
      <c r="Q104" s="5">
        <v>13</v>
      </c>
      <c r="R104" s="5"/>
    </row>
    <row r="105" spans="2:18" ht="12.75">
      <c r="B105" s="43" t="s">
        <v>60</v>
      </c>
      <c r="C105" s="6" t="s">
        <v>315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>
        <v>13</v>
      </c>
      <c r="Q105" s="5">
        <v>13</v>
      </c>
      <c r="R105" s="5"/>
    </row>
    <row r="106" spans="2:18" ht="12.75">
      <c r="B106" s="43" t="s">
        <v>316</v>
      </c>
      <c r="C106" s="6" t="s">
        <v>317</v>
      </c>
      <c r="D106" s="5"/>
      <c r="E106" s="5"/>
      <c r="F106" s="5"/>
      <c r="G106" s="5"/>
      <c r="H106" s="5"/>
      <c r="I106" s="5">
        <v>8</v>
      </c>
      <c r="J106" s="5"/>
      <c r="K106" s="5"/>
      <c r="L106" s="5"/>
      <c r="M106" s="5"/>
      <c r="N106" s="5"/>
      <c r="O106" s="5"/>
      <c r="P106" s="5"/>
      <c r="Q106" s="5">
        <v>8</v>
      </c>
      <c r="R106" s="5"/>
    </row>
    <row r="107" spans="2:18" ht="12.75">
      <c r="B107" s="43"/>
      <c r="C107" s="6" t="s">
        <v>299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f>SUM(I102:I106)</f>
        <v>8</v>
      </c>
      <c r="J107" s="5">
        <v>0</v>
      </c>
      <c r="K107" s="5">
        <f>SUM(K102:K106)</f>
        <v>18</v>
      </c>
      <c r="L107" s="5">
        <v>0</v>
      </c>
      <c r="M107" s="5">
        <v>0</v>
      </c>
      <c r="N107" s="5">
        <v>0</v>
      </c>
      <c r="O107" s="5">
        <v>0</v>
      </c>
      <c r="P107" s="5">
        <f>SUM(P102:P106)</f>
        <v>56</v>
      </c>
      <c r="Q107" s="5">
        <f>SUM(Q102:Q106)</f>
        <v>82</v>
      </c>
      <c r="R107" s="5"/>
    </row>
    <row r="108" spans="2:18" s="51" customFormat="1" ht="12.75">
      <c r="B108" s="52"/>
      <c r="C108" s="64" t="s">
        <v>318</v>
      </c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</row>
    <row r="109" spans="2:18" ht="12.75">
      <c r="B109" s="43" t="s">
        <v>57</v>
      </c>
      <c r="C109" s="6" t="s">
        <v>319</v>
      </c>
      <c r="D109" s="5"/>
      <c r="E109" s="5"/>
      <c r="F109" s="5"/>
      <c r="G109" s="5">
        <v>13</v>
      </c>
      <c r="H109" s="5"/>
      <c r="I109" s="5"/>
      <c r="J109" s="5"/>
      <c r="K109" s="5">
        <v>33</v>
      </c>
      <c r="L109" s="5"/>
      <c r="M109" s="5"/>
      <c r="N109" s="5"/>
      <c r="O109" s="5"/>
      <c r="P109" s="5"/>
      <c r="Q109" s="5">
        <v>46</v>
      </c>
      <c r="R109" s="5"/>
    </row>
    <row r="110" spans="2:18" ht="12.75">
      <c r="B110" s="43" t="s">
        <v>58</v>
      </c>
      <c r="C110" s="6" t="s">
        <v>320</v>
      </c>
      <c r="D110" s="5"/>
      <c r="E110" s="5"/>
      <c r="F110" s="5"/>
      <c r="G110" s="5"/>
      <c r="H110" s="5"/>
      <c r="I110" s="5">
        <v>30</v>
      </c>
      <c r="J110" s="5"/>
      <c r="K110" s="5"/>
      <c r="L110" s="5"/>
      <c r="M110" s="5"/>
      <c r="N110" s="5"/>
      <c r="O110" s="5"/>
      <c r="P110" s="5"/>
      <c r="Q110" s="5">
        <v>30</v>
      </c>
      <c r="R110" s="5"/>
    </row>
    <row r="111" spans="2:18" ht="12.75">
      <c r="B111" s="43"/>
      <c r="C111" s="6" t="s">
        <v>299</v>
      </c>
      <c r="D111" s="5">
        <v>0</v>
      </c>
      <c r="E111" s="5">
        <v>0</v>
      </c>
      <c r="F111" s="5">
        <v>0</v>
      </c>
      <c r="G111" s="5">
        <f>SUM(G109:G110)</f>
        <v>13</v>
      </c>
      <c r="H111" s="5">
        <v>0</v>
      </c>
      <c r="I111" s="5">
        <f>SUM(I109:I110)</f>
        <v>30</v>
      </c>
      <c r="J111" s="5">
        <v>0</v>
      </c>
      <c r="K111" s="5">
        <f>SUM(K109:K110)</f>
        <v>33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f>SUM(Q109:Q110)</f>
        <v>76</v>
      </c>
      <c r="R111" s="5"/>
    </row>
    <row r="112" spans="2:18" s="51" customFormat="1" ht="12.75">
      <c r="B112" s="52"/>
      <c r="C112" s="53" t="s">
        <v>303</v>
      </c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</row>
    <row r="113" spans="2:18" ht="12.75">
      <c r="B113" s="43" t="s">
        <v>57</v>
      </c>
      <c r="C113" s="6" t="s">
        <v>322</v>
      </c>
      <c r="D113" s="5"/>
      <c r="E113" s="5"/>
      <c r="F113" s="5"/>
      <c r="G113" s="5" t="s">
        <v>323</v>
      </c>
      <c r="H113" s="5"/>
      <c r="I113" s="5"/>
      <c r="J113" s="5"/>
      <c r="K113" s="5">
        <v>109</v>
      </c>
      <c r="L113" s="5"/>
      <c r="M113" s="5">
        <v>40</v>
      </c>
      <c r="N113" s="5"/>
      <c r="O113" s="5"/>
      <c r="P113" s="5">
        <v>105</v>
      </c>
      <c r="Q113" s="5">
        <v>254</v>
      </c>
      <c r="R113" s="5"/>
    </row>
    <row r="114" spans="2:18" ht="12.75">
      <c r="B114" s="43" t="s">
        <v>58</v>
      </c>
      <c r="C114" s="6" t="s">
        <v>324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>
        <v>70</v>
      </c>
      <c r="Q114" s="5">
        <v>70</v>
      </c>
      <c r="R114" s="5"/>
    </row>
    <row r="115" spans="2:18" ht="12.75">
      <c r="B115" s="43" t="s">
        <v>59</v>
      </c>
      <c r="C115" s="6" t="s">
        <v>312</v>
      </c>
      <c r="D115" s="5"/>
      <c r="E115" s="5"/>
      <c r="F115" s="5"/>
      <c r="G115" s="5">
        <v>110</v>
      </c>
      <c r="H115" s="5"/>
      <c r="I115" s="5"/>
      <c r="J115" s="5"/>
      <c r="K115" s="5"/>
      <c r="L115" s="5"/>
      <c r="M115" s="5"/>
      <c r="N115" s="5"/>
      <c r="O115" s="5"/>
      <c r="P115" s="5"/>
      <c r="Q115" s="5">
        <v>110</v>
      </c>
      <c r="R115" s="5"/>
    </row>
    <row r="116" spans="2:18" ht="12.75">
      <c r="B116" s="43" t="s">
        <v>60</v>
      </c>
      <c r="C116" s="6" t="s">
        <v>325</v>
      </c>
      <c r="D116" s="5"/>
      <c r="E116" s="5"/>
      <c r="F116" s="5"/>
      <c r="G116" s="5"/>
      <c r="H116" s="5"/>
      <c r="I116" s="5">
        <v>18</v>
      </c>
      <c r="J116" s="5"/>
      <c r="K116" s="5"/>
      <c r="L116" s="5"/>
      <c r="M116" s="5"/>
      <c r="N116" s="5"/>
      <c r="O116" s="5"/>
      <c r="P116" s="5">
        <v>32</v>
      </c>
      <c r="Q116" s="5">
        <v>50</v>
      </c>
      <c r="R116" s="5"/>
    </row>
    <row r="117" spans="2:18" ht="12.75">
      <c r="B117" s="43" t="s">
        <v>316</v>
      </c>
      <c r="C117" s="6" t="s">
        <v>326</v>
      </c>
      <c r="D117" s="5"/>
      <c r="E117" s="5"/>
      <c r="F117" s="5"/>
      <c r="G117" s="5"/>
      <c r="H117" s="5"/>
      <c r="I117" s="5"/>
      <c r="J117" s="5"/>
      <c r="K117" s="5">
        <v>8</v>
      </c>
      <c r="L117" s="5"/>
      <c r="M117" s="5"/>
      <c r="N117" s="5"/>
      <c r="O117" s="5"/>
      <c r="P117" s="5"/>
      <c r="Q117" s="5">
        <v>8</v>
      </c>
      <c r="R117" s="5"/>
    </row>
    <row r="118" spans="2:18" ht="12.75">
      <c r="B118" s="43" t="s">
        <v>327</v>
      </c>
      <c r="C118" s="6" t="s">
        <v>328</v>
      </c>
      <c r="D118" s="5"/>
      <c r="E118" s="5"/>
      <c r="F118" s="5"/>
      <c r="G118" s="5"/>
      <c r="H118" s="5"/>
      <c r="I118" s="5">
        <v>18</v>
      </c>
      <c r="J118" s="5"/>
      <c r="K118" s="5">
        <v>9</v>
      </c>
      <c r="L118" s="5"/>
      <c r="M118" s="5"/>
      <c r="N118" s="5"/>
      <c r="O118" s="5"/>
      <c r="P118" s="5"/>
      <c r="Q118" s="5">
        <v>27</v>
      </c>
      <c r="R118" s="5"/>
    </row>
    <row r="119" spans="2:18" ht="12.75">
      <c r="B119" s="43" t="s">
        <v>329</v>
      </c>
      <c r="C119" s="6" t="s">
        <v>330</v>
      </c>
      <c r="D119" s="5"/>
      <c r="E119" s="5"/>
      <c r="F119" s="5"/>
      <c r="G119" s="5"/>
      <c r="H119" s="5"/>
      <c r="I119" s="5"/>
      <c r="J119" s="5"/>
      <c r="K119" s="5">
        <v>2</v>
      </c>
      <c r="L119" s="5"/>
      <c r="M119" s="5"/>
      <c r="N119" s="5"/>
      <c r="O119" s="5"/>
      <c r="P119" s="5">
        <v>25</v>
      </c>
      <c r="Q119" s="5">
        <v>27</v>
      </c>
      <c r="R119" s="5"/>
    </row>
    <row r="120" spans="2:18" ht="12.75">
      <c r="B120" s="43" t="s">
        <v>331</v>
      </c>
      <c r="C120" s="6" t="s">
        <v>313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>
        <v>30</v>
      </c>
      <c r="Q120" s="5">
        <v>30</v>
      </c>
      <c r="R120" s="5"/>
    </row>
    <row r="121" spans="2:18" ht="12.75">
      <c r="B121" s="43" t="s">
        <v>332</v>
      </c>
      <c r="C121" s="6" t="s">
        <v>334</v>
      </c>
      <c r="D121" s="5"/>
      <c r="E121" s="5"/>
      <c r="F121" s="5">
        <v>30</v>
      </c>
      <c r="G121" s="5"/>
      <c r="H121" s="5"/>
      <c r="I121" s="5"/>
      <c r="J121" s="5"/>
      <c r="K121" s="5"/>
      <c r="L121" s="5"/>
      <c r="M121" s="5"/>
      <c r="N121" s="5"/>
      <c r="O121" s="5"/>
      <c r="P121" s="68"/>
      <c r="Q121" s="5">
        <v>30</v>
      </c>
      <c r="R121" s="5"/>
    </row>
    <row r="122" spans="2:18" ht="12.75">
      <c r="B122" s="43" t="s">
        <v>333</v>
      </c>
      <c r="C122" s="6" t="s">
        <v>315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>
        <v>32</v>
      </c>
      <c r="Q122" s="5">
        <v>32</v>
      </c>
      <c r="R122" s="5"/>
    </row>
    <row r="123" spans="2:18" ht="12.75">
      <c r="B123" s="43" t="s">
        <v>335</v>
      </c>
      <c r="C123" s="6" t="s">
        <v>336</v>
      </c>
      <c r="D123" s="5"/>
      <c r="E123" s="5"/>
      <c r="F123" s="5"/>
      <c r="G123" s="5"/>
      <c r="H123" s="5"/>
      <c r="I123" s="5">
        <v>12</v>
      </c>
      <c r="J123" s="5"/>
      <c r="K123" s="5"/>
      <c r="L123" s="5"/>
      <c r="M123" s="5"/>
      <c r="N123" s="5"/>
      <c r="O123" s="5"/>
      <c r="P123" s="5"/>
      <c r="Q123" s="5">
        <v>12</v>
      </c>
      <c r="R123" s="5"/>
    </row>
    <row r="124" spans="2:18" ht="12.75">
      <c r="B124" s="43" t="s">
        <v>337</v>
      </c>
      <c r="C124" s="6" t="s">
        <v>338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>
        <v>7</v>
      </c>
      <c r="Q124" s="5">
        <v>7</v>
      </c>
      <c r="R124" s="5"/>
    </row>
    <row r="125" spans="2:18" ht="12.75">
      <c r="B125" s="43" t="s">
        <v>339</v>
      </c>
      <c r="C125" s="6" t="s">
        <v>340</v>
      </c>
      <c r="D125" s="5"/>
      <c r="E125" s="5"/>
      <c r="F125" s="5">
        <v>18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>
        <v>18</v>
      </c>
      <c r="R125" s="5"/>
    </row>
    <row r="126" spans="2:18" ht="12.75">
      <c r="B126" s="43"/>
      <c r="C126" s="6" t="s">
        <v>299</v>
      </c>
      <c r="D126" s="5">
        <v>0</v>
      </c>
      <c r="E126" s="5">
        <v>0</v>
      </c>
      <c r="F126" s="5">
        <f>SUM(F113:F125)</f>
        <v>48</v>
      </c>
      <c r="G126" s="5">
        <f>SUM(G113:G125)</f>
        <v>110</v>
      </c>
      <c r="H126" s="5">
        <v>0</v>
      </c>
      <c r="I126" s="5">
        <f>SUM(I113:I125)</f>
        <v>48</v>
      </c>
      <c r="J126" s="5">
        <v>0</v>
      </c>
      <c r="K126" s="5">
        <f>SUM(K113:K125)</f>
        <v>128</v>
      </c>
      <c r="L126" s="5">
        <v>0</v>
      </c>
      <c r="M126" s="5">
        <f>SUM(M113:M125)</f>
        <v>40</v>
      </c>
      <c r="N126" s="5">
        <v>0</v>
      </c>
      <c r="O126" s="5">
        <v>0</v>
      </c>
      <c r="P126" s="5">
        <f>SUM(P113:P125)</f>
        <v>301</v>
      </c>
      <c r="Q126" s="5">
        <f>SUM(Q113:Q125)</f>
        <v>675</v>
      </c>
      <c r="R126" s="5"/>
    </row>
    <row r="127" spans="2:18" s="51" customFormat="1" ht="12.75">
      <c r="B127" s="52"/>
      <c r="C127" s="64" t="s">
        <v>318</v>
      </c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</row>
    <row r="128" spans="2:18" ht="12.75">
      <c r="B128" s="43" t="s">
        <v>57</v>
      </c>
      <c r="C128" s="6" t="s">
        <v>320</v>
      </c>
      <c r="D128" s="5">
        <v>9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>
        <v>36</v>
      </c>
      <c r="Q128" s="5">
        <v>45</v>
      </c>
      <c r="R128" s="5"/>
    </row>
    <row r="129" spans="2:18" ht="12.75">
      <c r="B129" s="43"/>
      <c r="C129" s="6"/>
      <c r="D129" s="5">
        <f>SUM(D128)</f>
        <v>9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f>SUM(P128)</f>
        <v>36</v>
      </c>
      <c r="Q129" s="5">
        <f>SUM(Q128)</f>
        <v>45</v>
      </c>
      <c r="R129" s="5"/>
    </row>
    <row r="130" spans="2:18" s="51" customFormat="1" ht="12.75">
      <c r="B130" s="52"/>
      <c r="C130" s="64" t="s">
        <v>321</v>
      </c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</row>
    <row r="131" spans="2:18" ht="12.75">
      <c r="B131" s="43" t="s">
        <v>57</v>
      </c>
      <c r="C131" s="6" t="s">
        <v>341</v>
      </c>
      <c r="D131" s="5"/>
      <c r="E131" s="5"/>
      <c r="F131" s="5" t="s">
        <v>323</v>
      </c>
      <c r="G131" s="5"/>
      <c r="H131" s="5"/>
      <c r="I131" s="5"/>
      <c r="J131" s="5"/>
      <c r="K131" s="5"/>
      <c r="L131" s="5"/>
      <c r="M131" s="5"/>
      <c r="N131" s="5"/>
      <c r="O131" s="5"/>
      <c r="P131" s="5">
        <v>6</v>
      </c>
      <c r="Q131" s="5">
        <v>6</v>
      </c>
      <c r="R131" s="5"/>
    </row>
    <row r="132" spans="2:18" ht="12.75">
      <c r="B132" s="43"/>
      <c r="C132" s="6" t="s">
        <v>299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f>SUM(P131)</f>
        <v>6</v>
      </c>
      <c r="Q132" s="5">
        <f>SUM(Q131)</f>
        <v>6</v>
      </c>
      <c r="R132" s="5"/>
    </row>
    <row r="133" spans="2:18" ht="12.75">
      <c r="B133" s="43"/>
      <c r="C133" s="6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2:18" s="51" customFormat="1" ht="12.75">
      <c r="B134" s="52"/>
      <c r="C134" s="64" t="s">
        <v>15</v>
      </c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</row>
    <row r="135" spans="2:18" s="51" customFormat="1" ht="12.75">
      <c r="B135" s="52"/>
      <c r="C135" s="53" t="s">
        <v>302</v>
      </c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</row>
    <row r="136" spans="2:18" ht="12.75">
      <c r="B136" s="43" t="s">
        <v>62</v>
      </c>
      <c r="C136" s="6" t="s">
        <v>342</v>
      </c>
      <c r="D136" s="5">
        <v>26</v>
      </c>
      <c r="E136" s="5"/>
      <c r="F136" s="5"/>
      <c r="G136" s="5"/>
      <c r="H136" s="5"/>
      <c r="I136" s="5"/>
      <c r="J136" s="5"/>
      <c r="K136" s="5">
        <v>56</v>
      </c>
      <c r="L136" s="5"/>
      <c r="M136" s="5"/>
      <c r="N136" s="5"/>
      <c r="O136" s="5"/>
      <c r="P136" s="5"/>
      <c r="Q136" s="5">
        <v>82</v>
      </c>
      <c r="R136" s="5"/>
    </row>
    <row r="137" spans="2:18" ht="12.75">
      <c r="B137" s="43" t="s">
        <v>63</v>
      </c>
      <c r="C137" s="6" t="s">
        <v>343</v>
      </c>
      <c r="D137" s="5">
        <v>144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>
        <v>63</v>
      </c>
      <c r="Q137" s="5">
        <v>207</v>
      </c>
      <c r="R137" s="5"/>
    </row>
    <row r="138" spans="2:18" ht="12.75">
      <c r="B138" s="43" t="s">
        <v>64</v>
      </c>
      <c r="C138" s="6" t="s">
        <v>344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>
        <v>64</v>
      </c>
      <c r="Q138" s="5">
        <v>64</v>
      </c>
      <c r="R138" s="5"/>
    </row>
    <row r="139" spans="2:18" ht="12.75">
      <c r="B139" s="43" t="s">
        <v>65</v>
      </c>
      <c r="C139" s="6" t="s">
        <v>345</v>
      </c>
      <c r="D139" s="5">
        <v>148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>
        <v>148</v>
      </c>
      <c r="R139" s="5"/>
    </row>
    <row r="140" spans="2:18" ht="12.75">
      <c r="B140" s="43" t="s">
        <v>66</v>
      </c>
      <c r="C140" s="6" t="s">
        <v>346</v>
      </c>
      <c r="D140" s="5"/>
      <c r="E140" s="5"/>
      <c r="F140" s="5"/>
      <c r="G140" s="5"/>
      <c r="H140" s="5"/>
      <c r="I140" s="5"/>
      <c r="J140" s="5">
        <v>80</v>
      </c>
      <c r="K140" s="5"/>
      <c r="L140" s="5"/>
      <c r="M140" s="5"/>
      <c r="N140" s="5"/>
      <c r="O140" s="5"/>
      <c r="P140" s="5"/>
      <c r="Q140" s="5">
        <v>80</v>
      </c>
      <c r="R140" s="5"/>
    </row>
    <row r="141" spans="2:18" ht="12.75">
      <c r="B141" s="43" t="s">
        <v>67</v>
      </c>
      <c r="C141" s="6" t="s">
        <v>17</v>
      </c>
      <c r="D141" s="5"/>
      <c r="E141" s="5">
        <v>135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>
        <v>135</v>
      </c>
      <c r="R141" s="5"/>
    </row>
    <row r="142" spans="2:18" ht="12.75">
      <c r="B142" s="43" t="s">
        <v>68</v>
      </c>
      <c r="C142" s="6" t="s">
        <v>347</v>
      </c>
      <c r="D142" s="5"/>
      <c r="E142" s="5"/>
      <c r="F142" s="5"/>
      <c r="G142" s="5"/>
      <c r="H142" s="5"/>
      <c r="I142" s="5"/>
      <c r="J142" s="5"/>
      <c r="K142" s="5"/>
      <c r="L142" s="5"/>
      <c r="M142" s="5">
        <v>21</v>
      </c>
      <c r="N142" s="5"/>
      <c r="O142" s="5"/>
      <c r="P142" s="5"/>
      <c r="Q142" s="5">
        <v>21</v>
      </c>
      <c r="R142" s="5"/>
    </row>
    <row r="143" spans="2:18" ht="12.75">
      <c r="B143" s="43" t="s">
        <v>69</v>
      </c>
      <c r="C143" s="6" t="s">
        <v>348</v>
      </c>
      <c r="D143" s="5"/>
      <c r="E143" s="5"/>
      <c r="F143" s="5"/>
      <c r="G143" s="5"/>
      <c r="H143" s="5"/>
      <c r="I143" s="5">
        <v>68</v>
      </c>
      <c r="J143" s="5"/>
      <c r="K143" s="5"/>
      <c r="L143" s="5"/>
      <c r="M143" s="5"/>
      <c r="N143" s="5"/>
      <c r="O143" s="5"/>
      <c r="P143" s="5">
        <v>32</v>
      </c>
      <c r="Q143" s="5">
        <v>100</v>
      </c>
      <c r="R143" s="5"/>
    </row>
    <row r="144" spans="2:18" ht="12.75">
      <c r="B144" s="43" t="s">
        <v>349</v>
      </c>
      <c r="C144" s="6" t="s">
        <v>350</v>
      </c>
      <c r="D144" s="5"/>
      <c r="E144" s="5"/>
      <c r="F144" s="5">
        <v>25</v>
      </c>
      <c r="G144" s="5"/>
      <c r="H144" s="5"/>
      <c r="I144" s="5">
        <v>1187</v>
      </c>
      <c r="J144" s="5"/>
      <c r="K144" s="5">
        <v>358</v>
      </c>
      <c r="L144" s="5"/>
      <c r="M144" s="5"/>
      <c r="N144" s="5"/>
      <c r="O144" s="5"/>
      <c r="P144" s="5">
        <v>223</v>
      </c>
      <c r="Q144" s="5">
        <v>1793</v>
      </c>
      <c r="R144" s="5"/>
    </row>
    <row r="145" spans="2:18" ht="12.75">
      <c r="B145" s="43" t="s">
        <v>351</v>
      </c>
      <c r="C145" s="6" t="s">
        <v>352</v>
      </c>
      <c r="D145" s="5"/>
      <c r="E145" s="5"/>
      <c r="F145" s="5"/>
      <c r="G145" s="5"/>
      <c r="H145" s="5"/>
      <c r="I145" s="5">
        <v>41</v>
      </c>
      <c r="J145" s="5"/>
      <c r="K145" s="5"/>
      <c r="L145" s="5"/>
      <c r="M145" s="5"/>
      <c r="N145" s="5"/>
      <c r="O145" s="5"/>
      <c r="P145" s="5"/>
      <c r="Q145" s="5">
        <v>41</v>
      </c>
      <c r="R145" s="5"/>
    </row>
    <row r="146" spans="2:18" ht="12.75">
      <c r="B146" s="43" t="s">
        <v>353</v>
      </c>
      <c r="C146" s="6" t="s">
        <v>354</v>
      </c>
      <c r="D146" s="5"/>
      <c r="E146" s="5"/>
      <c r="F146" s="5">
        <v>101</v>
      </c>
      <c r="G146" s="5"/>
      <c r="H146" s="5"/>
      <c r="I146" s="5"/>
      <c r="J146" s="5"/>
      <c r="K146" s="5">
        <v>115</v>
      </c>
      <c r="L146" s="5"/>
      <c r="M146" s="5"/>
      <c r="N146" s="5"/>
      <c r="O146" s="5"/>
      <c r="P146" s="5"/>
      <c r="Q146" s="5">
        <v>216</v>
      </c>
      <c r="R146" s="5"/>
    </row>
    <row r="147" spans="2:18" ht="12.75">
      <c r="B147" s="43" t="s">
        <v>356</v>
      </c>
      <c r="C147" s="6" t="s">
        <v>357</v>
      </c>
      <c r="D147" s="5"/>
      <c r="E147" s="5"/>
      <c r="F147" s="5"/>
      <c r="G147" s="5"/>
      <c r="H147" s="5"/>
      <c r="I147" s="5"/>
      <c r="J147" s="5"/>
      <c r="K147" s="5">
        <v>34</v>
      </c>
      <c r="L147" s="5"/>
      <c r="M147" s="5">
        <v>52</v>
      </c>
      <c r="N147" s="5"/>
      <c r="O147" s="5"/>
      <c r="P147" s="5"/>
      <c r="Q147" s="5">
        <v>86</v>
      </c>
      <c r="R147" s="5"/>
    </row>
    <row r="148" spans="2:18" ht="12.75">
      <c r="B148" s="43" t="s">
        <v>358</v>
      </c>
      <c r="C148" s="6" t="s">
        <v>359</v>
      </c>
      <c r="D148" s="5"/>
      <c r="E148" s="5"/>
      <c r="F148" s="5"/>
      <c r="G148" s="5"/>
      <c r="H148" s="5"/>
      <c r="I148" s="5"/>
      <c r="J148" s="5"/>
      <c r="K148" s="5"/>
      <c r="L148" s="5"/>
      <c r="M148" s="5">
        <v>70</v>
      </c>
      <c r="N148" s="5"/>
      <c r="O148" s="5"/>
      <c r="P148" s="5"/>
      <c r="Q148" s="5">
        <v>70</v>
      </c>
      <c r="R148" s="5"/>
    </row>
    <row r="149" spans="2:18" ht="12.75">
      <c r="B149" s="43" t="s">
        <v>360</v>
      </c>
      <c r="C149" s="6" t="s">
        <v>361</v>
      </c>
      <c r="D149" s="5"/>
      <c r="E149" s="5"/>
      <c r="F149" s="5"/>
      <c r="G149" s="5"/>
      <c r="H149" s="5"/>
      <c r="I149" s="5">
        <v>11</v>
      </c>
      <c r="J149" s="5"/>
      <c r="K149" s="5"/>
      <c r="L149" s="5"/>
      <c r="M149" s="5" t="s">
        <v>323</v>
      </c>
      <c r="N149" s="5"/>
      <c r="O149" s="5"/>
      <c r="P149" s="5">
        <v>144</v>
      </c>
      <c r="Q149" s="5">
        <v>155</v>
      </c>
      <c r="R149" s="5"/>
    </row>
    <row r="150" spans="2:18" ht="12.75">
      <c r="B150" s="43" t="s">
        <v>362</v>
      </c>
      <c r="C150" s="6" t="s">
        <v>363</v>
      </c>
      <c r="D150" s="5"/>
      <c r="E150" s="5"/>
      <c r="F150" s="5"/>
      <c r="G150" s="5"/>
      <c r="H150" s="5"/>
      <c r="I150" s="5"/>
      <c r="J150" s="5"/>
      <c r="K150" s="5">
        <v>14</v>
      </c>
      <c r="L150" s="5"/>
      <c r="M150" s="5"/>
      <c r="N150" s="5"/>
      <c r="O150" s="5"/>
      <c r="P150" s="5"/>
      <c r="Q150" s="5">
        <v>14</v>
      </c>
      <c r="R150" s="5"/>
    </row>
    <row r="151" spans="2:18" ht="12.75">
      <c r="B151" s="43" t="s">
        <v>364</v>
      </c>
      <c r="C151" s="6" t="s">
        <v>365</v>
      </c>
      <c r="D151" s="5"/>
      <c r="E151" s="5"/>
      <c r="F151" s="5" t="s">
        <v>323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 t="s">
        <v>323</v>
      </c>
      <c r="R151" s="5"/>
    </row>
    <row r="152" spans="2:18" ht="12.75">
      <c r="B152" s="43" t="s">
        <v>366</v>
      </c>
      <c r="C152" s="6" t="s">
        <v>367</v>
      </c>
      <c r="D152" s="5">
        <v>36</v>
      </c>
      <c r="E152" s="5"/>
      <c r="F152" s="5"/>
      <c r="G152" s="5"/>
      <c r="H152" s="5"/>
      <c r="I152" s="5"/>
      <c r="J152" s="5"/>
      <c r="K152" s="5">
        <v>18</v>
      </c>
      <c r="L152" s="5"/>
      <c r="M152" s="5"/>
      <c r="N152" s="5"/>
      <c r="O152" s="5"/>
      <c r="P152" s="5"/>
      <c r="Q152" s="5">
        <v>54</v>
      </c>
      <c r="R152" s="5"/>
    </row>
    <row r="153" spans="2:18" ht="12.75">
      <c r="B153" s="43" t="s">
        <v>368</v>
      </c>
      <c r="C153" s="6" t="s">
        <v>369</v>
      </c>
      <c r="D153" s="5"/>
      <c r="E153" s="5"/>
      <c r="F153" s="5" t="s">
        <v>323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 t="s">
        <v>323</v>
      </c>
      <c r="R153" s="5"/>
    </row>
    <row r="154" spans="2:18" ht="12.75">
      <c r="B154" s="43" t="s">
        <v>370</v>
      </c>
      <c r="C154" s="6" t="s">
        <v>371</v>
      </c>
      <c r="D154" s="5"/>
      <c r="E154" s="5"/>
      <c r="F154" s="5"/>
      <c r="G154" s="5">
        <v>10</v>
      </c>
      <c r="H154" s="5"/>
      <c r="I154" s="5">
        <v>23</v>
      </c>
      <c r="J154" s="5"/>
      <c r="K154" s="5">
        <v>36</v>
      </c>
      <c r="L154" s="5"/>
      <c r="M154" s="5"/>
      <c r="N154" s="5"/>
      <c r="O154" s="5"/>
      <c r="P154" s="5"/>
      <c r="Q154" s="5">
        <v>69</v>
      </c>
      <c r="R154" s="5"/>
    </row>
    <row r="155" spans="2:18" ht="12.75">
      <c r="B155" s="43" t="s">
        <v>372</v>
      </c>
      <c r="C155" s="6" t="s">
        <v>22</v>
      </c>
      <c r="D155" s="5"/>
      <c r="E155" s="5"/>
      <c r="F155" s="5">
        <v>41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>
        <v>41</v>
      </c>
      <c r="R155" s="5"/>
    </row>
    <row r="156" spans="2:18" ht="12.75">
      <c r="B156" s="43" t="s">
        <v>373</v>
      </c>
      <c r="C156" s="6" t="s">
        <v>23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>
        <v>30</v>
      </c>
      <c r="Q156" s="5">
        <v>30</v>
      </c>
      <c r="R156" s="5"/>
    </row>
    <row r="157" spans="2:18" ht="12.75">
      <c r="B157" s="43" t="s">
        <v>374</v>
      </c>
      <c r="C157" s="6" t="s">
        <v>375</v>
      </c>
      <c r="D157" s="5"/>
      <c r="E157" s="5"/>
      <c r="F157" s="5"/>
      <c r="G157" s="5"/>
      <c r="H157" s="5"/>
      <c r="I157" s="5"/>
      <c r="J157" s="5"/>
      <c r="K157" s="5">
        <v>121</v>
      </c>
      <c r="L157" s="5"/>
      <c r="M157" s="5"/>
      <c r="N157" s="5"/>
      <c r="O157" s="5"/>
      <c r="P157" s="5"/>
      <c r="Q157" s="5">
        <v>121</v>
      </c>
      <c r="R157" s="5"/>
    </row>
    <row r="158" spans="2:18" ht="12.75">
      <c r="B158" s="43" t="s">
        <v>376</v>
      </c>
      <c r="C158" s="6" t="s">
        <v>377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>
        <v>128</v>
      </c>
      <c r="Q158" s="5">
        <v>128</v>
      </c>
      <c r="R158" s="5"/>
    </row>
    <row r="159" spans="2:18" ht="12.75">
      <c r="B159" s="43" t="s">
        <v>378</v>
      </c>
      <c r="C159" s="6" t="s">
        <v>379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>
        <v>55</v>
      </c>
      <c r="Q159" s="5">
        <v>55</v>
      </c>
      <c r="R159" s="5"/>
    </row>
    <row r="160" spans="2:18" ht="12.75">
      <c r="B160" s="43" t="s">
        <v>380</v>
      </c>
      <c r="C160" s="6" t="s">
        <v>381</v>
      </c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>
        <v>52</v>
      </c>
      <c r="Q160" s="5">
        <v>52</v>
      </c>
      <c r="R160" s="5"/>
    </row>
    <row r="161" spans="2:18" ht="12.75">
      <c r="B161" s="43" t="s">
        <v>382</v>
      </c>
      <c r="C161" s="6" t="s">
        <v>383</v>
      </c>
      <c r="D161" s="5"/>
      <c r="E161" s="5"/>
      <c r="F161" s="5"/>
      <c r="G161" s="5"/>
      <c r="H161" s="5"/>
      <c r="I161" s="5"/>
      <c r="J161" s="5"/>
      <c r="K161" s="5">
        <v>45</v>
      </c>
      <c r="L161" s="5"/>
      <c r="M161" s="5"/>
      <c r="N161" s="5"/>
      <c r="O161" s="5"/>
      <c r="P161" s="5"/>
      <c r="Q161" s="5">
        <v>45</v>
      </c>
      <c r="R161" s="5"/>
    </row>
    <row r="162" spans="2:18" ht="12.75">
      <c r="B162" s="43"/>
      <c r="C162" s="6" t="s">
        <v>299</v>
      </c>
      <c r="D162" s="5">
        <f>SUM(D136:D161)</f>
        <v>354</v>
      </c>
      <c r="E162" s="5">
        <f>SUM(E136:E161)</f>
        <v>135</v>
      </c>
      <c r="F162" s="5">
        <f>SUM(F136:F161)</f>
        <v>167</v>
      </c>
      <c r="G162" s="5">
        <f>SUM(G136:G161)</f>
        <v>10</v>
      </c>
      <c r="H162" s="5">
        <v>0</v>
      </c>
      <c r="I162" s="5">
        <f>SUM(I136:I161)</f>
        <v>1330</v>
      </c>
      <c r="J162" s="5">
        <f>SUM(J136:J161)</f>
        <v>80</v>
      </c>
      <c r="K162" s="5">
        <f>SUM(K136:K161)</f>
        <v>797</v>
      </c>
      <c r="L162" s="5">
        <v>0</v>
      </c>
      <c r="M162" s="5">
        <f>SUM(M136:M161)</f>
        <v>143</v>
      </c>
      <c r="N162" s="5">
        <v>0</v>
      </c>
      <c r="O162" s="5">
        <v>0</v>
      </c>
      <c r="P162" s="5">
        <f>SUM(P136:P161)</f>
        <v>791</v>
      </c>
      <c r="Q162" s="5">
        <f>SUM(Q136:Q161)</f>
        <v>3807</v>
      </c>
      <c r="R162" s="5"/>
    </row>
    <row r="163" spans="2:18" s="51" customFormat="1" ht="12.75">
      <c r="B163" s="52"/>
      <c r="C163" s="53" t="s">
        <v>303</v>
      </c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</row>
    <row r="164" spans="2:18" ht="12.75">
      <c r="B164" s="43" t="s">
        <v>62</v>
      </c>
      <c r="C164" s="6" t="s">
        <v>16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>
        <v>50</v>
      </c>
      <c r="Q164" s="5">
        <v>50</v>
      </c>
      <c r="R164" s="5"/>
    </row>
    <row r="165" spans="2:18" ht="12.75">
      <c r="B165" s="43" t="s">
        <v>63</v>
      </c>
      <c r="C165" s="6" t="s">
        <v>344</v>
      </c>
      <c r="D165" s="5"/>
      <c r="E165" s="5"/>
      <c r="F165" s="5"/>
      <c r="G165" s="5"/>
      <c r="H165" s="5"/>
      <c r="I165" s="5"/>
      <c r="J165" s="5"/>
      <c r="K165" s="5"/>
      <c r="L165" s="5"/>
      <c r="M165" s="5">
        <v>84</v>
      </c>
      <c r="N165" s="5"/>
      <c r="O165" s="5"/>
      <c r="P165" s="5"/>
      <c r="Q165" s="5">
        <v>84</v>
      </c>
      <c r="R165" s="5"/>
    </row>
    <row r="166" spans="2:18" ht="12.75">
      <c r="B166" s="43" t="s">
        <v>64</v>
      </c>
      <c r="C166" s="6" t="s">
        <v>384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>
        <v>3</v>
      </c>
      <c r="Q166" s="5">
        <v>3</v>
      </c>
      <c r="R166" s="5"/>
    </row>
    <row r="167" spans="2:18" ht="12.75">
      <c r="B167" s="43" t="s">
        <v>65</v>
      </c>
      <c r="C167" s="6" t="s">
        <v>385</v>
      </c>
      <c r="D167" s="5"/>
      <c r="E167" s="5"/>
      <c r="F167" s="5">
        <v>10</v>
      </c>
      <c r="G167" s="5"/>
      <c r="H167" s="5"/>
      <c r="I167" s="5"/>
      <c r="J167" s="5"/>
      <c r="K167" s="5">
        <v>16</v>
      </c>
      <c r="L167" s="5"/>
      <c r="M167" s="5"/>
      <c r="N167" s="5"/>
      <c r="O167" s="5"/>
      <c r="P167" s="5"/>
      <c r="Q167" s="5">
        <v>26</v>
      </c>
      <c r="R167" s="5"/>
    </row>
    <row r="168" spans="2:18" ht="12.75">
      <c r="B168" s="43" t="s">
        <v>66</v>
      </c>
      <c r="C168" s="6" t="s">
        <v>17</v>
      </c>
      <c r="D168" s="5"/>
      <c r="E168" s="5"/>
      <c r="F168" s="5"/>
      <c r="G168" s="5">
        <v>3</v>
      </c>
      <c r="H168" s="5"/>
      <c r="I168" s="5"/>
      <c r="J168" s="5"/>
      <c r="K168" s="5"/>
      <c r="L168" s="5"/>
      <c r="M168" s="5"/>
      <c r="N168" s="5"/>
      <c r="O168" s="5"/>
      <c r="P168" s="5">
        <v>50</v>
      </c>
      <c r="Q168" s="5">
        <v>53</v>
      </c>
      <c r="R168" s="5"/>
    </row>
    <row r="169" spans="2:18" ht="12.75">
      <c r="B169" s="43" t="s">
        <v>67</v>
      </c>
      <c r="C169" s="6" t="s">
        <v>348</v>
      </c>
      <c r="D169" s="5"/>
      <c r="E169" s="5"/>
      <c r="F169" s="5"/>
      <c r="G169" s="5"/>
      <c r="H169" s="5"/>
      <c r="I169" s="5"/>
      <c r="J169" s="5"/>
      <c r="K169" s="5">
        <v>2</v>
      </c>
      <c r="L169" s="5"/>
      <c r="M169" s="5"/>
      <c r="N169" s="5"/>
      <c r="O169" s="5"/>
      <c r="P169" s="5"/>
      <c r="Q169" s="5">
        <v>2</v>
      </c>
      <c r="R169" s="5"/>
    </row>
    <row r="170" spans="2:18" ht="12.75">
      <c r="B170" s="43" t="s">
        <v>68</v>
      </c>
      <c r="C170" s="6" t="s">
        <v>350</v>
      </c>
      <c r="D170" s="5">
        <v>19</v>
      </c>
      <c r="E170" s="5"/>
      <c r="F170" s="5"/>
      <c r="G170" s="5"/>
      <c r="H170" s="5"/>
      <c r="I170" s="5"/>
      <c r="J170" s="5"/>
      <c r="K170" s="5">
        <v>2</v>
      </c>
      <c r="L170" s="5"/>
      <c r="M170" s="5">
        <v>5</v>
      </c>
      <c r="N170" s="5"/>
      <c r="O170" s="5"/>
      <c r="P170" s="5"/>
      <c r="Q170" s="5">
        <v>26</v>
      </c>
      <c r="R170" s="5"/>
    </row>
    <row r="171" spans="2:18" ht="12.75">
      <c r="B171" s="43" t="s">
        <v>69</v>
      </c>
      <c r="C171" s="6" t="s">
        <v>386</v>
      </c>
      <c r="D171" s="5">
        <v>28</v>
      </c>
      <c r="E171" s="5"/>
      <c r="F171" s="5"/>
      <c r="G171" s="5"/>
      <c r="H171" s="5"/>
      <c r="I171" s="5"/>
      <c r="J171" s="5"/>
      <c r="K171" s="5">
        <v>3</v>
      </c>
      <c r="L171" s="5"/>
      <c r="M171" s="5"/>
      <c r="N171" s="5"/>
      <c r="O171" s="5"/>
      <c r="P171" s="5"/>
      <c r="Q171" s="5">
        <v>31</v>
      </c>
      <c r="R171" s="5"/>
    </row>
    <row r="172" spans="2:18" ht="12.75">
      <c r="B172" s="43" t="s">
        <v>349</v>
      </c>
      <c r="C172" s="6" t="s">
        <v>352</v>
      </c>
      <c r="D172" s="5">
        <v>2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>
        <v>2</v>
      </c>
      <c r="R172" s="5"/>
    </row>
    <row r="173" spans="2:18" ht="12.75">
      <c r="B173" s="43" t="s">
        <v>351</v>
      </c>
      <c r="C173" s="6" t="s">
        <v>357</v>
      </c>
      <c r="D173" s="5"/>
      <c r="E173" s="5"/>
      <c r="F173" s="5"/>
      <c r="G173" s="5"/>
      <c r="H173" s="5"/>
      <c r="I173" s="5"/>
      <c r="J173" s="5"/>
      <c r="K173" s="5"/>
      <c r="L173" s="5"/>
      <c r="M173" s="5">
        <v>14</v>
      </c>
      <c r="N173" s="5"/>
      <c r="O173" s="5"/>
      <c r="P173" s="5">
        <v>7</v>
      </c>
      <c r="Q173" s="5">
        <v>21</v>
      </c>
      <c r="R173" s="5"/>
    </row>
    <row r="174" spans="2:18" ht="12.75">
      <c r="B174" s="43" t="s">
        <v>353</v>
      </c>
      <c r="C174" s="6" t="s">
        <v>363</v>
      </c>
      <c r="D174" s="5"/>
      <c r="E174" s="5"/>
      <c r="F174" s="5"/>
      <c r="G174" s="5"/>
      <c r="H174" s="5"/>
      <c r="I174" s="5"/>
      <c r="J174" s="5"/>
      <c r="K174" s="5"/>
      <c r="L174" s="5"/>
      <c r="M174" s="5">
        <v>24</v>
      </c>
      <c r="N174" s="5"/>
      <c r="O174" s="5"/>
      <c r="P174" s="5">
        <v>6</v>
      </c>
      <c r="Q174" s="5">
        <v>30</v>
      </c>
      <c r="R174" s="5"/>
    </row>
    <row r="175" spans="2:18" ht="12.75">
      <c r="B175" s="43" t="s">
        <v>356</v>
      </c>
      <c r="C175" s="6" t="s">
        <v>365</v>
      </c>
      <c r="D175" s="5"/>
      <c r="E175" s="5"/>
      <c r="F175" s="5">
        <v>254</v>
      </c>
      <c r="G175" s="5"/>
      <c r="H175" s="5"/>
      <c r="I175" s="5"/>
      <c r="J175" s="5"/>
      <c r="K175" s="5">
        <v>7</v>
      </c>
      <c r="L175" s="5"/>
      <c r="M175" s="5">
        <v>15</v>
      </c>
      <c r="N175" s="5"/>
      <c r="O175" s="5"/>
      <c r="P175" s="5"/>
      <c r="Q175" s="5">
        <v>276</v>
      </c>
      <c r="R175" s="5"/>
    </row>
    <row r="176" spans="2:18" ht="12.75">
      <c r="B176" s="43" t="s">
        <v>358</v>
      </c>
      <c r="C176" s="6" t="s">
        <v>369</v>
      </c>
      <c r="D176" s="5"/>
      <c r="E176" s="5"/>
      <c r="F176" s="5">
        <v>11</v>
      </c>
      <c r="G176" s="5"/>
      <c r="H176" s="5"/>
      <c r="I176" s="5"/>
      <c r="J176" s="5"/>
      <c r="K176" s="5"/>
      <c r="L176" s="5"/>
      <c r="M176" s="5"/>
      <c r="N176" s="5"/>
      <c r="O176" s="5"/>
      <c r="P176" s="5">
        <v>15</v>
      </c>
      <c r="Q176" s="5">
        <v>26</v>
      </c>
      <c r="R176" s="5"/>
    </row>
    <row r="177" spans="2:18" ht="12.75">
      <c r="B177" s="43" t="s">
        <v>360</v>
      </c>
      <c r="C177" s="6" t="s">
        <v>371</v>
      </c>
      <c r="D177" s="5"/>
      <c r="E177" s="5"/>
      <c r="F177" s="5">
        <v>18</v>
      </c>
      <c r="G177" s="5"/>
      <c r="H177" s="5"/>
      <c r="I177" s="5">
        <v>13</v>
      </c>
      <c r="J177" s="5"/>
      <c r="K177" s="5"/>
      <c r="L177" s="5"/>
      <c r="M177" s="5">
        <v>27</v>
      </c>
      <c r="N177" s="5"/>
      <c r="O177" s="5"/>
      <c r="P177" s="5"/>
      <c r="Q177" s="5">
        <v>58</v>
      </c>
      <c r="R177" s="5"/>
    </row>
    <row r="178" spans="2:18" ht="12.75">
      <c r="B178" s="43" t="s">
        <v>362</v>
      </c>
      <c r="C178" s="6" t="s">
        <v>18</v>
      </c>
      <c r="D178" s="5"/>
      <c r="E178" s="5"/>
      <c r="F178" s="5"/>
      <c r="G178" s="5"/>
      <c r="H178" s="5"/>
      <c r="I178" s="5">
        <v>27</v>
      </c>
      <c r="J178" s="5"/>
      <c r="K178" s="5">
        <v>4</v>
      </c>
      <c r="L178" s="5"/>
      <c r="M178" s="5">
        <v>20</v>
      </c>
      <c r="N178" s="5"/>
      <c r="O178" s="5"/>
      <c r="P178" s="5"/>
      <c r="Q178" s="5">
        <v>51</v>
      </c>
      <c r="R178" s="5"/>
    </row>
    <row r="179" spans="2:18" ht="12.75">
      <c r="B179" s="43" t="s">
        <v>364</v>
      </c>
      <c r="C179" s="6" t="s">
        <v>19</v>
      </c>
      <c r="D179" s="5">
        <v>20</v>
      </c>
      <c r="E179" s="5"/>
      <c r="F179" s="5"/>
      <c r="G179" s="5"/>
      <c r="H179" s="5"/>
      <c r="I179" s="5">
        <v>27</v>
      </c>
      <c r="J179" s="5"/>
      <c r="K179" s="5"/>
      <c r="L179" s="5"/>
      <c r="M179" s="5"/>
      <c r="N179" s="5"/>
      <c r="O179" s="5"/>
      <c r="P179" s="5"/>
      <c r="Q179" s="5">
        <v>47</v>
      </c>
      <c r="R179" s="5"/>
    </row>
    <row r="180" spans="2:18" ht="12.75">
      <c r="B180" s="43" t="s">
        <v>366</v>
      </c>
      <c r="C180" s="6" t="s">
        <v>387</v>
      </c>
      <c r="D180" s="5"/>
      <c r="E180" s="5"/>
      <c r="F180" s="5">
        <v>43</v>
      </c>
      <c r="G180" s="5"/>
      <c r="H180" s="5"/>
      <c r="I180" s="5"/>
      <c r="J180" s="5"/>
      <c r="K180" s="5"/>
      <c r="L180" s="5"/>
      <c r="M180" s="5">
        <v>4</v>
      </c>
      <c r="N180" s="5"/>
      <c r="O180" s="5"/>
      <c r="P180" s="5"/>
      <c r="Q180" s="5">
        <v>47</v>
      </c>
      <c r="R180" s="5"/>
    </row>
    <row r="181" spans="2:18" ht="12.75">
      <c r="B181" s="43" t="s">
        <v>366</v>
      </c>
      <c r="C181" s="6" t="s">
        <v>20</v>
      </c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>
        <v>45</v>
      </c>
      <c r="Q181" s="5">
        <v>45</v>
      </c>
      <c r="R181" s="5"/>
    </row>
    <row r="182" spans="2:18" ht="12.75">
      <c r="B182" s="43" t="s">
        <v>368</v>
      </c>
      <c r="C182" s="6" t="s">
        <v>22</v>
      </c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>
        <v>25</v>
      </c>
      <c r="Q182" s="5">
        <v>25</v>
      </c>
      <c r="R182" s="5"/>
    </row>
    <row r="183" spans="2:18" ht="12.75">
      <c r="B183" s="43" t="s">
        <v>370</v>
      </c>
      <c r="C183" s="6" t="s">
        <v>388</v>
      </c>
      <c r="D183" s="5"/>
      <c r="E183" s="5"/>
      <c r="F183" s="5"/>
      <c r="G183" s="5">
        <v>10</v>
      </c>
      <c r="H183" s="5"/>
      <c r="I183" s="5"/>
      <c r="J183" s="5"/>
      <c r="K183" s="5"/>
      <c r="L183" s="5"/>
      <c r="M183" s="5"/>
      <c r="N183" s="5"/>
      <c r="O183" s="5"/>
      <c r="P183" s="5">
        <v>64</v>
      </c>
      <c r="Q183" s="5">
        <v>74</v>
      </c>
      <c r="R183" s="5"/>
    </row>
    <row r="184" spans="2:18" ht="12.75">
      <c r="B184" s="43" t="s">
        <v>372</v>
      </c>
      <c r="C184" s="6" t="s">
        <v>389</v>
      </c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>
        <v>30</v>
      </c>
      <c r="Q184" s="5">
        <v>30</v>
      </c>
      <c r="R184" s="5"/>
    </row>
    <row r="185" spans="2:18" ht="12.75">
      <c r="B185" s="43" t="s">
        <v>373</v>
      </c>
      <c r="C185" s="6" t="s">
        <v>390</v>
      </c>
      <c r="D185" s="5"/>
      <c r="E185" s="5"/>
      <c r="F185" s="5"/>
      <c r="G185" s="5"/>
      <c r="H185" s="5"/>
      <c r="I185" s="5"/>
      <c r="J185" s="5"/>
      <c r="K185" s="5">
        <v>18</v>
      </c>
      <c r="L185" s="5"/>
      <c r="M185" s="5" t="s">
        <v>323</v>
      </c>
      <c r="N185" s="5"/>
      <c r="O185" s="5"/>
      <c r="P185" s="5"/>
      <c r="Q185" s="5">
        <v>18</v>
      </c>
      <c r="R185" s="5"/>
    </row>
    <row r="186" spans="2:18" ht="12.75">
      <c r="B186" s="43" t="s">
        <v>374</v>
      </c>
      <c r="C186" s="6" t="s">
        <v>391</v>
      </c>
      <c r="D186" s="5">
        <v>2</v>
      </c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>
        <v>2</v>
      </c>
      <c r="R186" s="5"/>
    </row>
    <row r="187" spans="2:18" ht="12.75">
      <c r="B187" s="43" t="s">
        <v>376</v>
      </c>
      <c r="C187" s="6" t="s">
        <v>392</v>
      </c>
      <c r="D187" s="5">
        <v>96</v>
      </c>
      <c r="E187" s="5"/>
      <c r="F187" s="5"/>
      <c r="G187" s="5"/>
      <c r="H187" s="5"/>
      <c r="I187" s="5"/>
      <c r="J187" s="5"/>
      <c r="K187" s="5"/>
      <c r="L187" s="5"/>
      <c r="M187" s="5">
        <v>14</v>
      </c>
      <c r="N187" s="5"/>
      <c r="O187" s="5"/>
      <c r="P187" s="5">
        <v>15</v>
      </c>
      <c r="Q187" s="5">
        <v>125</v>
      </c>
      <c r="R187" s="5"/>
    </row>
    <row r="188" spans="2:18" ht="12.75">
      <c r="B188" s="43" t="s">
        <v>378</v>
      </c>
      <c r="C188" s="6" t="s">
        <v>23</v>
      </c>
      <c r="D188" s="5">
        <v>2</v>
      </c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>
        <v>2</v>
      </c>
      <c r="R188" s="5"/>
    </row>
    <row r="189" spans="2:18" ht="12.75">
      <c r="B189" s="43" t="s">
        <v>380</v>
      </c>
      <c r="C189" s="6" t="s">
        <v>393</v>
      </c>
      <c r="D189" s="5"/>
      <c r="E189" s="5"/>
      <c r="F189" s="5">
        <v>140</v>
      </c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>
        <v>140</v>
      </c>
      <c r="R189" s="5"/>
    </row>
    <row r="190" spans="2:18" ht="12.75">
      <c r="B190" s="43" t="s">
        <v>382</v>
      </c>
      <c r="C190" s="6" t="s">
        <v>375</v>
      </c>
      <c r="D190" s="5"/>
      <c r="E190" s="5"/>
      <c r="F190" s="5"/>
      <c r="G190" s="5"/>
      <c r="H190" s="5"/>
      <c r="I190" s="5"/>
      <c r="J190" s="5"/>
      <c r="K190" s="5"/>
      <c r="L190" s="5"/>
      <c r="M190" s="5">
        <v>52</v>
      </c>
      <c r="N190" s="5"/>
      <c r="O190" s="5"/>
      <c r="P190" s="5"/>
      <c r="Q190" s="5">
        <v>52</v>
      </c>
      <c r="R190" s="5"/>
    </row>
    <row r="191" spans="2:18" ht="12.75">
      <c r="B191" s="43" t="s">
        <v>394</v>
      </c>
      <c r="C191" s="6" t="s">
        <v>377</v>
      </c>
      <c r="D191" s="5">
        <v>28</v>
      </c>
      <c r="E191" s="5"/>
      <c r="F191" s="5"/>
      <c r="G191" s="5"/>
      <c r="H191" s="5"/>
      <c r="I191" s="5"/>
      <c r="J191" s="5"/>
      <c r="K191" s="5"/>
      <c r="L191" s="5"/>
      <c r="M191" s="5">
        <v>55</v>
      </c>
      <c r="N191" s="5"/>
      <c r="O191" s="5"/>
      <c r="P191" s="5">
        <v>2</v>
      </c>
      <c r="Q191" s="5">
        <v>85</v>
      </c>
      <c r="R191" s="5"/>
    </row>
    <row r="192" spans="2:18" ht="12.75">
      <c r="B192" s="43" t="s">
        <v>395</v>
      </c>
      <c r="C192" s="6" t="s">
        <v>396</v>
      </c>
      <c r="D192" s="5"/>
      <c r="E192" s="5"/>
      <c r="F192" s="5"/>
      <c r="G192" s="5"/>
      <c r="H192" s="5"/>
      <c r="I192" s="5"/>
      <c r="J192" s="5"/>
      <c r="K192" s="5"/>
      <c r="L192" s="5"/>
      <c r="M192" s="5">
        <v>10</v>
      </c>
      <c r="N192" s="5"/>
      <c r="O192" s="5"/>
      <c r="P192" s="5"/>
      <c r="Q192" s="5">
        <v>10</v>
      </c>
      <c r="R192" s="5"/>
    </row>
    <row r="193" spans="2:18" ht="12.75">
      <c r="B193" s="43" t="s">
        <v>397</v>
      </c>
      <c r="C193" s="6" t="s">
        <v>398</v>
      </c>
      <c r="D193" s="5"/>
      <c r="E193" s="5"/>
      <c r="F193" s="5">
        <v>45</v>
      </c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>
        <v>45</v>
      </c>
      <c r="R193" s="5"/>
    </row>
    <row r="194" spans="2:18" ht="12.75">
      <c r="B194" s="43" t="s">
        <v>399</v>
      </c>
      <c r="C194" s="6" t="s">
        <v>400</v>
      </c>
      <c r="D194" s="5"/>
      <c r="E194" s="5"/>
      <c r="F194" s="5"/>
      <c r="G194" s="5"/>
      <c r="H194" s="5"/>
      <c r="I194" s="5">
        <v>7</v>
      </c>
      <c r="J194" s="5"/>
      <c r="K194" s="5"/>
      <c r="L194" s="5"/>
      <c r="M194" s="5"/>
      <c r="N194" s="5"/>
      <c r="O194" s="5"/>
      <c r="P194" s="5"/>
      <c r="Q194" s="5">
        <v>7</v>
      </c>
      <c r="R194" s="5"/>
    </row>
    <row r="195" spans="2:18" ht="12.75">
      <c r="B195" s="43" t="s">
        <v>401</v>
      </c>
      <c r="C195" s="6" t="s">
        <v>402</v>
      </c>
      <c r="D195" s="5"/>
      <c r="E195" s="5"/>
      <c r="F195" s="5"/>
      <c r="G195" s="5"/>
      <c r="H195" s="5"/>
      <c r="I195" s="5"/>
      <c r="J195" s="5"/>
      <c r="K195" s="5"/>
      <c r="L195" s="5"/>
      <c r="M195" s="5">
        <v>7</v>
      </c>
      <c r="N195" s="5"/>
      <c r="O195" s="5"/>
      <c r="P195" s="5"/>
      <c r="Q195" s="5">
        <v>7</v>
      </c>
      <c r="R195" s="5"/>
    </row>
    <row r="196" spans="2:18" ht="12.75">
      <c r="B196" s="43" t="s">
        <v>403</v>
      </c>
      <c r="C196" s="6" t="s">
        <v>404</v>
      </c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>
        <v>274</v>
      </c>
      <c r="Q196" s="5">
        <v>274</v>
      </c>
      <c r="R196" s="5"/>
    </row>
    <row r="197" spans="2:18" ht="12.75">
      <c r="B197" s="43" t="s">
        <v>405</v>
      </c>
      <c r="C197" s="6" t="s">
        <v>381</v>
      </c>
      <c r="D197" s="5"/>
      <c r="E197" s="5"/>
      <c r="F197" s="5"/>
      <c r="G197" s="5"/>
      <c r="H197" s="5"/>
      <c r="I197" s="5"/>
      <c r="J197" s="5"/>
      <c r="K197" s="5">
        <v>10</v>
      </c>
      <c r="L197" s="5"/>
      <c r="M197" s="5"/>
      <c r="N197" s="5"/>
      <c r="O197" s="5"/>
      <c r="P197" s="5"/>
      <c r="Q197" s="5">
        <v>10</v>
      </c>
      <c r="R197" s="5"/>
    </row>
    <row r="198" spans="2:18" ht="12.75">
      <c r="B198" s="43" t="s">
        <v>406</v>
      </c>
      <c r="C198" s="6" t="s">
        <v>383</v>
      </c>
      <c r="D198" s="5">
        <v>14</v>
      </c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>
        <v>6</v>
      </c>
      <c r="Q198" s="5">
        <v>20</v>
      </c>
      <c r="R198" s="5"/>
    </row>
    <row r="199" spans="2:18" ht="12.75">
      <c r="B199" s="43" t="s">
        <v>407</v>
      </c>
      <c r="C199" s="6" t="s">
        <v>409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>
        <v>6</v>
      </c>
      <c r="Q199" s="5">
        <v>6</v>
      </c>
      <c r="R199" s="5"/>
    </row>
    <row r="200" spans="2:18" ht="12.75">
      <c r="B200" s="43" t="s">
        <v>408</v>
      </c>
      <c r="C200" s="6" t="s">
        <v>410</v>
      </c>
      <c r="D200" s="5">
        <v>7</v>
      </c>
      <c r="E200" s="5"/>
      <c r="F200" s="5"/>
      <c r="G200" s="5"/>
      <c r="H200" s="5"/>
      <c r="I200" s="5"/>
      <c r="J200" s="5"/>
      <c r="K200" s="5"/>
      <c r="L200" s="5"/>
      <c r="M200" s="5">
        <v>67</v>
      </c>
      <c r="N200" s="5"/>
      <c r="O200" s="5"/>
      <c r="P200" s="5"/>
      <c r="Q200" s="5">
        <v>74</v>
      </c>
      <c r="R200" s="5"/>
    </row>
    <row r="201" spans="2:18" ht="12.75">
      <c r="B201" s="43" t="s">
        <v>411</v>
      </c>
      <c r="C201" s="6" t="s">
        <v>412</v>
      </c>
      <c r="D201" s="5"/>
      <c r="E201" s="5"/>
      <c r="F201" s="5"/>
      <c r="G201" s="5"/>
      <c r="H201" s="5"/>
      <c r="I201" s="5"/>
      <c r="J201" s="5"/>
      <c r="K201" s="5"/>
      <c r="L201" s="5"/>
      <c r="M201" s="5">
        <v>24</v>
      </c>
      <c r="N201" s="5"/>
      <c r="O201" s="5"/>
      <c r="P201" s="5"/>
      <c r="Q201" s="5">
        <v>24</v>
      </c>
      <c r="R201" s="5"/>
    </row>
    <row r="202" spans="2:18" ht="12.75">
      <c r="B202" s="43" t="s">
        <v>413</v>
      </c>
      <c r="C202" s="6" t="s">
        <v>414</v>
      </c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>
        <v>10</v>
      </c>
      <c r="Q202" s="5">
        <v>10</v>
      </c>
      <c r="R202" s="5"/>
    </row>
    <row r="203" spans="2:18" ht="12.75">
      <c r="B203" s="43"/>
      <c r="C203" s="6" t="s">
        <v>299</v>
      </c>
      <c r="D203" s="5">
        <f>SUM(D164:D202)</f>
        <v>218</v>
      </c>
      <c r="E203" s="5"/>
      <c r="F203" s="5">
        <f>SUM(F164:F202)</f>
        <v>521</v>
      </c>
      <c r="G203" s="5">
        <f>SUM(G164:G202)</f>
        <v>13</v>
      </c>
      <c r="H203" s="5"/>
      <c r="I203" s="5">
        <f>SUM(I164:I202)</f>
        <v>74</v>
      </c>
      <c r="J203" s="5"/>
      <c r="K203" s="5">
        <f>SUM(K164:K202)</f>
        <v>62</v>
      </c>
      <c r="L203" s="5"/>
      <c r="M203" s="5">
        <f>SUM(M164:M202)</f>
        <v>422</v>
      </c>
      <c r="N203" s="5"/>
      <c r="O203" s="5"/>
      <c r="P203" s="5">
        <f>SUM(P164:P202)</f>
        <v>608</v>
      </c>
      <c r="Q203" s="5">
        <f>SUM(Q164:Q202)</f>
        <v>1918</v>
      </c>
      <c r="R203" s="5"/>
    </row>
    <row r="204" spans="2:18" ht="12.75">
      <c r="B204" s="43"/>
      <c r="C204" s="6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2:18" ht="12.75">
      <c r="B205" s="43"/>
      <c r="C205" s="6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2:18" ht="12.75">
      <c r="B206" s="43"/>
      <c r="C206" s="6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2:18" ht="12.75">
      <c r="B207" s="43"/>
      <c r="C207" s="6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2:18" ht="12.75">
      <c r="B208" s="43"/>
      <c r="C208" s="6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2:18" ht="12.75">
      <c r="B209" s="43"/>
      <c r="C209" s="6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2:18" ht="12.75">
      <c r="B210" s="43"/>
      <c r="C210" s="6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2:18" ht="12.75">
      <c r="B211" s="43"/>
      <c r="C211" s="6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2:18" ht="12.75">
      <c r="B212" s="43"/>
      <c r="C212" s="6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2:18" ht="12.75">
      <c r="B213" s="43"/>
      <c r="C213" s="6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2:18" ht="12.75">
      <c r="B214" s="43"/>
      <c r="C214" s="6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2:18" ht="12.75">
      <c r="B215" s="43"/>
      <c r="C215" s="6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2:18" ht="12.75">
      <c r="B216" s="43"/>
      <c r="C216" s="6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2:18" ht="12.75">
      <c r="B217" s="43"/>
      <c r="C217" s="6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2:18" ht="12.75">
      <c r="B218" s="43"/>
      <c r="C218" s="6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2:18" ht="12.75">
      <c r="B219" s="43"/>
      <c r="C219" s="6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2:18" ht="12.75">
      <c r="B220" s="43"/>
      <c r="C220" s="6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2:18" ht="12.75">
      <c r="B221" s="43"/>
      <c r="C221" s="6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2:18" ht="12.75">
      <c r="B222" s="37" t="s">
        <v>56</v>
      </c>
      <c r="C222" s="38" t="s">
        <v>10</v>
      </c>
      <c r="D222" s="39">
        <f>SUM(D223:D226)</f>
        <v>0</v>
      </c>
      <c r="E222" s="39"/>
      <c r="F222" s="39"/>
      <c r="G222" s="39">
        <f aca="true" t="shared" si="0" ref="G222:O222">SUM(G223:G226)</f>
        <v>0</v>
      </c>
      <c r="H222" s="39">
        <f t="shared" si="0"/>
        <v>0.07</v>
      </c>
      <c r="I222" s="39">
        <f t="shared" si="0"/>
        <v>0.05</v>
      </c>
      <c r="J222" s="39">
        <f t="shared" si="0"/>
        <v>0.05</v>
      </c>
      <c r="K222" s="39">
        <f t="shared" si="0"/>
        <v>1.4000000000000001</v>
      </c>
      <c r="L222" s="39">
        <f t="shared" si="0"/>
        <v>0.9</v>
      </c>
      <c r="M222" s="39">
        <f t="shared" si="0"/>
        <v>0.06</v>
      </c>
      <c r="N222" s="40"/>
      <c r="O222" s="40">
        <f t="shared" si="0"/>
        <v>0</v>
      </c>
      <c r="P222" s="47"/>
      <c r="Q222" s="41">
        <f aca="true" t="shared" si="1" ref="Q222:Q253">SUM(D222:O222)</f>
        <v>2.5300000000000002</v>
      </c>
      <c r="R222" s="42"/>
    </row>
    <row r="223" spans="2:18" ht="25.5">
      <c r="B223" s="10" t="s">
        <v>57</v>
      </c>
      <c r="C223" s="7" t="s">
        <v>11</v>
      </c>
      <c r="D223" s="5"/>
      <c r="E223" s="5"/>
      <c r="F223" s="5"/>
      <c r="G223" s="5"/>
      <c r="H223" s="5">
        <v>0.07</v>
      </c>
      <c r="I223" s="5"/>
      <c r="J223" s="5"/>
      <c r="K223" s="5"/>
      <c r="L223" s="5"/>
      <c r="M223" s="5"/>
      <c r="N223" s="13"/>
      <c r="O223" s="13"/>
      <c r="P223" s="45"/>
      <c r="Q223" s="20">
        <f t="shared" si="1"/>
        <v>0.07</v>
      </c>
      <c r="R223" s="21"/>
    </row>
    <row r="224" spans="2:18" ht="12.75">
      <c r="B224" s="10" t="s">
        <v>58</v>
      </c>
      <c r="C224" s="6" t="s">
        <v>13</v>
      </c>
      <c r="D224" s="5"/>
      <c r="E224" s="5"/>
      <c r="F224" s="5"/>
      <c r="G224" s="5"/>
      <c r="H224" s="5"/>
      <c r="I224" s="5">
        <v>0.05</v>
      </c>
      <c r="J224" s="5">
        <v>0.05</v>
      </c>
      <c r="K224" s="5">
        <v>1</v>
      </c>
      <c r="L224" s="5">
        <v>0.9</v>
      </c>
      <c r="M224" s="5"/>
      <c r="N224" s="13"/>
      <c r="O224" s="13"/>
      <c r="P224" s="45"/>
      <c r="Q224" s="20">
        <f t="shared" si="1"/>
        <v>2</v>
      </c>
      <c r="R224" s="21"/>
    </row>
    <row r="225" spans="2:18" ht="12.75">
      <c r="B225" s="10" t="s">
        <v>59</v>
      </c>
      <c r="C225" s="6" t="s">
        <v>12</v>
      </c>
      <c r="D225" s="5"/>
      <c r="E225" s="5"/>
      <c r="F225" s="5"/>
      <c r="G225" s="5"/>
      <c r="H225" s="5"/>
      <c r="I225" s="5"/>
      <c r="J225" s="5"/>
      <c r="K225" s="5">
        <v>0.1</v>
      </c>
      <c r="L225" s="5"/>
      <c r="M225" s="5">
        <v>0.06</v>
      </c>
      <c r="N225" s="13"/>
      <c r="O225" s="13"/>
      <c r="P225" s="45"/>
      <c r="Q225" s="20">
        <f t="shared" si="1"/>
        <v>0.16</v>
      </c>
      <c r="R225" s="21"/>
    </row>
    <row r="226" spans="2:18" ht="13.5" thickBot="1">
      <c r="B226" s="11" t="s">
        <v>60</v>
      </c>
      <c r="C226" s="12" t="s">
        <v>14</v>
      </c>
      <c r="D226" s="8"/>
      <c r="E226" s="8"/>
      <c r="F226" s="8"/>
      <c r="G226" s="8"/>
      <c r="H226" s="8"/>
      <c r="I226" s="8"/>
      <c r="J226" s="8"/>
      <c r="K226" s="8">
        <v>0.3</v>
      </c>
      <c r="L226" s="8"/>
      <c r="M226" s="8"/>
      <c r="N226" s="17"/>
      <c r="O226" s="17"/>
      <c r="P226" s="46"/>
      <c r="Q226" s="22">
        <f t="shared" si="1"/>
        <v>0.3</v>
      </c>
      <c r="R226" s="23"/>
    </row>
    <row r="227" spans="2:18" ht="12.75">
      <c r="B227" s="16" t="s">
        <v>61</v>
      </c>
      <c r="C227" s="9" t="s">
        <v>15</v>
      </c>
      <c r="D227" s="14">
        <f>SUM(D228:D235)</f>
        <v>0</v>
      </c>
      <c r="E227" s="14"/>
      <c r="F227" s="14"/>
      <c r="G227" s="14">
        <f aca="true" t="shared" si="2" ref="G227:O227">SUM(G228:G235)</f>
        <v>0</v>
      </c>
      <c r="H227" s="14">
        <f t="shared" si="2"/>
        <v>0</v>
      </c>
      <c r="I227" s="14">
        <f t="shared" si="2"/>
        <v>0.02</v>
      </c>
      <c r="J227" s="14">
        <f t="shared" si="2"/>
        <v>0</v>
      </c>
      <c r="K227" s="14">
        <f t="shared" si="2"/>
        <v>0</v>
      </c>
      <c r="L227" s="14">
        <f t="shared" si="2"/>
        <v>0.13901</v>
      </c>
      <c r="M227" s="14">
        <f t="shared" si="2"/>
        <v>0.06542</v>
      </c>
      <c r="N227" s="15"/>
      <c r="O227" s="15">
        <f t="shared" si="2"/>
        <v>0</v>
      </c>
      <c r="P227" s="44"/>
      <c r="Q227" s="24">
        <f t="shared" si="1"/>
        <v>0.22443</v>
      </c>
      <c r="R227" s="19"/>
    </row>
    <row r="228" spans="2:18" ht="12.75">
      <c r="B228" s="10" t="s">
        <v>62</v>
      </c>
      <c r="C228" s="6" t="s">
        <v>16</v>
      </c>
      <c r="D228" s="5"/>
      <c r="E228" s="5"/>
      <c r="F228" s="5"/>
      <c r="G228" s="5"/>
      <c r="H228" s="5"/>
      <c r="I228" s="5"/>
      <c r="J228" s="5"/>
      <c r="K228" s="5"/>
      <c r="L228" s="5">
        <f>48.5/1000</f>
        <v>0.0485</v>
      </c>
      <c r="M228" s="5">
        <f>7.5/1000</f>
        <v>0.0075</v>
      </c>
      <c r="N228" s="13"/>
      <c r="O228" s="13"/>
      <c r="P228" s="45"/>
      <c r="Q228" s="20">
        <f t="shared" si="1"/>
        <v>0.056</v>
      </c>
      <c r="R228" s="21"/>
    </row>
    <row r="229" spans="2:18" ht="12.75">
      <c r="B229" s="10" t="s">
        <v>63</v>
      </c>
      <c r="C229" s="6" t="s">
        <v>17</v>
      </c>
      <c r="D229" s="5"/>
      <c r="E229" s="5"/>
      <c r="F229" s="5"/>
      <c r="G229" s="5"/>
      <c r="H229" s="5"/>
      <c r="I229" s="5"/>
      <c r="J229" s="5"/>
      <c r="K229" s="5"/>
      <c r="L229" s="5">
        <f>48.5/1000</f>
        <v>0.0485</v>
      </c>
      <c r="M229" s="5"/>
      <c r="N229" s="13"/>
      <c r="O229" s="13"/>
      <c r="P229" s="45"/>
      <c r="Q229" s="20">
        <f t="shared" si="1"/>
        <v>0.0485</v>
      </c>
      <c r="R229" s="21"/>
    </row>
    <row r="230" spans="2:18" ht="12.75">
      <c r="B230" s="10" t="s">
        <v>64</v>
      </c>
      <c r="C230" s="6" t="s">
        <v>18</v>
      </c>
      <c r="D230" s="5"/>
      <c r="E230" s="5"/>
      <c r="F230" s="5"/>
      <c r="G230" s="5"/>
      <c r="H230" s="5"/>
      <c r="I230" s="5"/>
      <c r="J230" s="5"/>
      <c r="K230" s="5"/>
      <c r="L230" s="5"/>
      <c r="M230" s="5">
        <f>19.21/1000</f>
        <v>0.01921</v>
      </c>
      <c r="N230" s="13"/>
      <c r="O230" s="13"/>
      <c r="P230" s="45"/>
      <c r="Q230" s="20">
        <f t="shared" si="1"/>
        <v>0.01921</v>
      </c>
      <c r="R230" s="21"/>
    </row>
    <row r="231" spans="2:18" ht="12.75">
      <c r="B231" s="10" t="s">
        <v>65</v>
      </c>
      <c r="C231" s="6" t="s">
        <v>19</v>
      </c>
      <c r="D231" s="5"/>
      <c r="E231" s="5"/>
      <c r="F231" s="5"/>
      <c r="G231" s="5"/>
      <c r="H231" s="5"/>
      <c r="I231" s="5"/>
      <c r="J231" s="5"/>
      <c r="K231" s="5"/>
      <c r="L231" s="5"/>
      <c r="M231" s="5">
        <f>19.21/1000</f>
        <v>0.01921</v>
      </c>
      <c r="N231" s="13"/>
      <c r="O231" s="13"/>
      <c r="P231" s="45"/>
      <c r="Q231" s="20">
        <f t="shared" si="1"/>
        <v>0.01921</v>
      </c>
      <c r="R231" s="21"/>
    </row>
    <row r="232" spans="2:18" ht="12.75">
      <c r="B232" s="10" t="s">
        <v>66</v>
      </c>
      <c r="C232" s="6" t="s">
        <v>20</v>
      </c>
      <c r="D232" s="5"/>
      <c r="E232" s="5"/>
      <c r="F232" s="5"/>
      <c r="G232" s="5"/>
      <c r="H232" s="5"/>
      <c r="I232" s="5"/>
      <c r="J232" s="5"/>
      <c r="K232" s="5"/>
      <c r="L232" s="5">
        <f>16.56/1000</f>
        <v>0.01656</v>
      </c>
      <c r="M232" s="5"/>
      <c r="N232" s="13"/>
      <c r="O232" s="13"/>
      <c r="P232" s="45"/>
      <c r="Q232" s="20">
        <f t="shared" si="1"/>
        <v>0.01656</v>
      </c>
      <c r="R232" s="21"/>
    </row>
    <row r="233" spans="2:18" ht="12.75">
      <c r="B233" s="10" t="s">
        <v>67</v>
      </c>
      <c r="C233" s="6" t="s">
        <v>22</v>
      </c>
      <c r="D233" s="5"/>
      <c r="E233" s="5"/>
      <c r="F233" s="5"/>
      <c r="G233" s="5"/>
      <c r="H233" s="5"/>
      <c r="I233" s="5"/>
      <c r="J233" s="5"/>
      <c r="K233" s="5"/>
      <c r="L233" s="5">
        <f>25.45/1000</f>
        <v>0.02545</v>
      </c>
      <c r="M233" s="5"/>
      <c r="N233" s="13"/>
      <c r="O233" s="13"/>
      <c r="P233" s="45"/>
      <c r="Q233" s="20">
        <f t="shared" si="1"/>
        <v>0.02545</v>
      </c>
      <c r="R233" s="21"/>
    </row>
    <row r="234" spans="2:18" ht="12.75">
      <c r="B234" s="10" t="s">
        <v>68</v>
      </c>
      <c r="C234" s="6" t="s">
        <v>23</v>
      </c>
      <c r="D234" s="5"/>
      <c r="E234" s="5"/>
      <c r="F234" s="5"/>
      <c r="G234" s="5"/>
      <c r="H234" s="5"/>
      <c r="I234" s="5"/>
      <c r="J234" s="5"/>
      <c r="K234" s="5"/>
      <c r="L234" s="5"/>
      <c r="M234" s="5">
        <f>19.5/1000</f>
        <v>0.0195</v>
      </c>
      <c r="N234" s="13"/>
      <c r="O234" s="13"/>
      <c r="P234" s="45"/>
      <c r="Q234" s="20">
        <f t="shared" si="1"/>
        <v>0.0195</v>
      </c>
      <c r="R234" s="21"/>
    </row>
    <row r="235" spans="2:18" ht="13.5" thickBot="1">
      <c r="B235" s="11" t="s">
        <v>69</v>
      </c>
      <c r="C235" s="12" t="s">
        <v>24</v>
      </c>
      <c r="D235" s="8"/>
      <c r="E235" s="8"/>
      <c r="F235" s="8"/>
      <c r="G235" s="8"/>
      <c r="H235" s="8"/>
      <c r="I235" s="8">
        <f>20/1000</f>
        <v>0.02</v>
      </c>
      <c r="J235" s="8"/>
      <c r="K235" s="8"/>
      <c r="L235" s="8"/>
      <c r="M235" s="8"/>
      <c r="N235" s="17"/>
      <c r="O235" s="17"/>
      <c r="P235" s="46"/>
      <c r="Q235" s="22">
        <f t="shared" si="1"/>
        <v>0.02</v>
      </c>
      <c r="R235" s="23"/>
    </row>
    <row r="236" spans="2:18" ht="12.75">
      <c r="B236" s="16" t="s">
        <v>70</v>
      </c>
      <c r="C236" s="9" t="s">
        <v>25</v>
      </c>
      <c r="D236" s="14">
        <f>SUM(D237:D266)</f>
        <v>0</v>
      </c>
      <c r="E236" s="14"/>
      <c r="F236" s="14"/>
      <c r="G236" s="14">
        <f aca="true" t="shared" si="3" ref="G236:O236">SUM(G237:G266)</f>
        <v>0.4198620000000001</v>
      </c>
      <c r="H236" s="14">
        <f t="shared" si="3"/>
        <v>0</v>
      </c>
      <c r="I236" s="14">
        <f t="shared" si="3"/>
        <v>1.9799999999999995</v>
      </c>
      <c r="J236" s="14">
        <f t="shared" si="3"/>
        <v>0</v>
      </c>
      <c r="K236" s="14">
        <f t="shared" si="3"/>
        <v>0</v>
      </c>
      <c r="L236" s="14">
        <f t="shared" si="3"/>
        <v>0</v>
      </c>
      <c r="M236" s="14">
        <f t="shared" si="3"/>
        <v>0</v>
      </c>
      <c r="N236" s="15"/>
      <c r="O236" s="15">
        <f t="shared" si="3"/>
        <v>0</v>
      </c>
      <c r="P236" s="44"/>
      <c r="Q236" s="24">
        <f t="shared" si="1"/>
        <v>2.3998619999999997</v>
      </c>
      <c r="R236" s="19"/>
    </row>
    <row r="237" spans="2:18" ht="12.75">
      <c r="B237" s="10" t="s">
        <v>71</v>
      </c>
      <c r="C237" s="6" t="s">
        <v>26</v>
      </c>
      <c r="D237" s="5"/>
      <c r="E237" s="5"/>
      <c r="F237" s="5"/>
      <c r="G237" s="5">
        <v>0.01344</v>
      </c>
      <c r="H237" s="5"/>
      <c r="I237" s="5"/>
      <c r="J237" s="5"/>
      <c r="K237" s="5"/>
      <c r="L237" s="5"/>
      <c r="M237" s="5"/>
      <c r="N237" s="13"/>
      <c r="O237" s="13"/>
      <c r="P237" s="45"/>
      <c r="Q237" s="20">
        <f t="shared" si="1"/>
        <v>0.01344</v>
      </c>
      <c r="R237" s="21"/>
    </row>
    <row r="238" spans="2:18" ht="12.75">
      <c r="B238" s="10" t="s">
        <v>72</v>
      </c>
      <c r="C238" s="6" t="s">
        <v>27</v>
      </c>
      <c r="D238" s="5"/>
      <c r="E238" s="5"/>
      <c r="F238" s="5"/>
      <c r="G238" s="5">
        <v>0.01344</v>
      </c>
      <c r="H238" s="5"/>
      <c r="I238" s="5">
        <v>0.072</v>
      </c>
      <c r="J238" s="5"/>
      <c r="K238" s="5"/>
      <c r="L238" s="5"/>
      <c r="M238" s="5"/>
      <c r="N238" s="13"/>
      <c r="O238" s="13"/>
      <c r="P238" s="45"/>
      <c r="Q238" s="20">
        <f t="shared" si="1"/>
        <v>0.08543999999999999</v>
      </c>
      <c r="R238" s="21"/>
    </row>
    <row r="239" spans="2:18" ht="12.75">
      <c r="B239" s="10" t="s">
        <v>73</v>
      </c>
      <c r="C239" s="6" t="s">
        <v>28</v>
      </c>
      <c r="D239" s="5"/>
      <c r="E239" s="5"/>
      <c r="F239" s="5"/>
      <c r="G239" s="5">
        <v>0.01344</v>
      </c>
      <c r="H239" s="5"/>
      <c r="I239" s="5">
        <v>0.072</v>
      </c>
      <c r="J239" s="5"/>
      <c r="K239" s="5"/>
      <c r="L239" s="5"/>
      <c r="M239" s="5"/>
      <c r="N239" s="13"/>
      <c r="O239" s="13"/>
      <c r="P239" s="45"/>
      <c r="Q239" s="20">
        <f t="shared" si="1"/>
        <v>0.08543999999999999</v>
      </c>
      <c r="R239" s="21"/>
    </row>
    <row r="240" spans="2:18" ht="12.75">
      <c r="B240" s="10" t="s">
        <v>74</v>
      </c>
      <c r="C240" s="6" t="s">
        <v>29</v>
      </c>
      <c r="D240" s="5"/>
      <c r="E240" s="5"/>
      <c r="F240" s="5"/>
      <c r="G240" s="5">
        <v>0.01344</v>
      </c>
      <c r="H240" s="5"/>
      <c r="I240" s="5"/>
      <c r="J240" s="5"/>
      <c r="K240" s="5"/>
      <c r="L240" s="5"/>
      <c r="M240" s="5"/>
      <c r="N240" s="13"/>
      <c r="O240" s="13"/>
      <c r="P240" s="45"/>
      <c r="Q240" s="20">
        <f t="shared" si="1"/>
        <v>0.01344</v>
      </c>
      <c r="R240" s="21"/>
    </row>
    <row r="241" spans="2:18" ht="12.75">
      <c r="B241" s="10" t="s">
        <v>75</v>
      </c>
      <c r="C241" s="6" t="s">
        <v>30</v>
      </c>
      <c r="D241" s="5"/>
      <c r="E241" s="5"/>
      <c r="F241" s="5"/>
      <c r="G241" s="5">
        <v>0.01344</v>
      </c>
      <c r="H241" s="5"/>
      <c r="I241" s="5">
        <v>0.144</v>
      </c>
      <c r="J241" s="5"/>
      <c r="K241" s="5"/>
      <c r="L241" s="5"/>
      <c r="M241" s="5"/>
      <c r="N241" s="13"/>
      <c r="O241" s="13"/>
      <c r="P241" s="45"/>
      <c r="Q241" s="20">
        <f t="shared" si="1"/>
        <v>0.15744</v>
      </c>
      <c r="R241" s="21"/>
    </row>
    <row r="242" spans="2:18" ht="12.75">
      <c r="B242" s="10" t="s">
        <v>76</v>
      </c>
      <c r="C242" s="6" t="s">
        <v>31</v>
      </c>
      <c r="D242" s="5"/>
      <c r="E242" s="5"/>
      <c r="F242" s="5"/>
      <c r="G242" s="5">
        <v>0.01344</v>
      </c>
      <c r="H242" s="5"/>
      <c r="I242" s="5">
        <v>0.108</v>
      </c>
      <c r="J242" s="5"/>
      <c r="K242" s="5"/>
      <c r="L242" s="5"/>
      <c r="M242" s="5"/>
      <c r="N242" s="13"/>
      <c r="O242" s="13"/>
      <c r="P242" s="45"/>
      <c r="Q242" s="20">
        <f t="shared" si="1"/>
        <v>0.12143999999999999</v>
      </c>
      <c r="R242" s="21"/>
    </row>
    <row r="243" spans="2:18" ht="12.75">
      <c r="B243" s="10" t="s">
        <v>77</v>
      </c>
      <c r="C243" s="6" t="s">
        <v>32</v>
      </c>
      <c r="D243" s="5"/>
      <c r="E243" s="5"/>
      <c r="F243" s="5"/>
      <c r="G243" s="5">
        <v>0.004182</v>
      </c>
      <c r="H243" s="5"/>
      <c r="I243" s="5">
        <v>0.288</v>
      </c>
      <c r="J243" s="5"/>
      <c r="K243" s="5"/>
      <c r="L243" s="5"/>
      <c r="M243" s="5"/>
      <c r="N243" s="13"/>
      <c r="O243" s="13"/>
      <c r="P243" s="45"/>
      <c r="Q243" s="20">
        <f t="shared" si="1"/>
        <v>0.292182</v>
      </c>
      <c r="R243" s="21"/>
    </row>
    <row r="244" spans="2:18" ht="12.75">
      <c r="B244" s="10" t="s">
        <v>78</v>
      </c>
      <c r="C244" s="6" t="s">
        <v>33</v>
      </c>
      <c r="D244" s="5"/>
      <c r="E244" s="5"/>
      <c r="F244" s="5"/>
      <c r="G244" s="5">
        <v>0.01344</v>
      </c>
      <c r="H244" s="5"/>
      <c r="I244" s="5"/>
      <c r="J244" s="5"/>
      <c r="K244" s="5"/>
      <c r="L244" s="5"/>
      <c r="M244" s="5"/>
      <c r="N244" s="13"/>
      <c r="O244" s="13"/>
      <c r="P244" s="45"/>
      <c r="Q244" s="20">
        <f t="shared" si="1"/>
        <v>0.01344</v>
      </c>
      <c r="R244" s="21"/>
    </row>
    <row r="245" spans="2:18" ht="12.75">
      <c r="B245" s="10" t="s">
        <v>79</v>
      </c>
      <c r="C245" s="6" t="s">
        <v>34</v>
      </c>
      <c r="D245" s="5"/>
      <c r="E245" s="5"/>
      <c r="F245" s="5"/>
      <c r="G245" s="5">
        <v>0.01344</v>
      </c>
      <c r="H245" s="5"/>
      <c r="I245" s="5">
        <v>0.072</v>
      </c>
      <c r="J245" s="5"/>
      <c r="K245" s="5"/>
      <c r="L245" s="5"/>
      <c r="M245" s="5"/>
      <c r="N245" s="13"/>
      <c r="O245" s="13"/>
      <c r="P245" s="45"/>
      <c r="Q245" s="20">
        <f t="shared" si="1"/>
        <v>0.08543999999999999</v>
      </c>
      <c r="R245" s="21"/>
    </row>
    <row r="246" spans="2:18" ht="12.75">
      <c r="B246" s="10" t="s">
        <v>80</v>
      </c>
      <c r="C246" s="6" t="s">
        <v>35</v>
      </c>
      <c r="D246" s="5"/>
      <c r="E246" s="5"/>
      <c r="F246" s="5"/>
      <c r="G246" s="5">
        <v>0.01344</v>
      </c>
      <c r="H246" s="5"/>
      <c r="I246" s="5">
        <v>0.072</v>
      </c>
      <c r="J246" s="5"/>
      <c r="K246" s="5"/>
      <c r="L246" s="5"/>
      <c r="M246" s="5"/>
      <c r="N246" s="13"/>
      <c r="O246" s="13"/>
      <c r="P246" s="45"/>
      <c r="Q246" s="20">
        <f t="shared" si="1"/>
        <v>0.08543999999999999</v>
      </c>
      <c r="R246" s="21"/>
    </row>
    <row r="247" spans="2:18" ht="12.75">
      <c r="B247" s="10" t="s">
        <v>81</v>
      </c>
      <c r="C247" s="6" t="s">
        <v>36</v>
      </c>
      <c r="D247" s="5"/>
      <c r="E247" s="5"/>
      <c r="F247" s="5"/>
      <c r="G247" s="5">
        <v>0.01344</v>
      </c>
      <c r="H247" s="5"/>
      <c r="I247" s="5">
        <v>0.072</v>
      </c>
      <c r="J247" s="5"/>
      <c r="K247" s="5"/>
      <c r="L247" s="5"/>
      <c r="M247" s="5"/>
      <c r="N247" s="13"/>
      <c r="O247" s="13"/>
      <c r="P247" s="45"/>
      <c r="Q247" s="20">
        <f t="shared" si="1"/>
        <v>0.08543999999999999</v>
      </c>
      <c r="R247" s="21"/>
    </row>
    <row r="248" spans="2:18" ht="12.75">
      <c r="B248" s="10" t="s">
        <v>82</v>
      </c>
      <c r="C248" s="6" t="s">
        <v>37</v>
      </c>
      <c r="D248" s="5"/>
      <c r="E248" s="5"/>
      <c r="F248" s="5"/>
      <c r="G248" s="5">
        <v>0.01344</v>
      </c>
      <c r="H248" s="5"/>
      <c r="I248" s="5">
        <v>0.072</v>
      </c>
      <c r="J248" s="5"/>
      <c r="K248" s="5"/>
      <c r="L248" s="5"/>
      <c r="M248" s="5"/>
      <c r="N248" s="13"/>
      <c r="O248" s="13"/>
      <c r="P248" s="45"/>
      <c r="Q248" s="20">
        <f t="shared" si="1"/>
        <v>0.08543999999999999</v>
      </c>
      <c r="R248" s="21"/>
    </row>
    <row r="249" spans="2:18" ht="12.75">
      <c r="B249" s="10" t="s">
        <v>83</v>
      </c>
      <c r="C249" s="6" t="s">
        <v>38</v>
      </c>
      <c r="D249" s="5"/>
      <c r="E249" s="5"/>
      <c r="F249" s="5"/>
      <c r="G249" s="5">
        <v>0.008832</v>
      </c>
      <c r="H249" s="5"/>
      <c r="I249" s="5">
        <v>0.144</v>
      </c>
      <c r="J249" s="5"/>
      <c r="K249" s="5"/>
      <c r="L249" s="5"/>
      <c r="M249" s="5"/>
      <c r="N249" s="13"/>
      <c r="O249" s="13"/>
      <c r="P249" s="45"/>
      <c r="Q249" s="20">
        <f t="shared" si="1"/>
        <v>0.152832</v>
      </c>
      <c r="R249" s="21"/>
    </row>
    <row r="250" spans="2:18" ht="12.75">
      <c r="B250" s="10" t="s">
        <v>84</v>
      </c>
      <c r="C250" s="6" t="s">
        <v>39</v>
      </c>
      <c r="D250" s="5"/>
      <c r="E250" s="5"/>
      <c r="F250" s="5"/>
      <c r="G250" s="5">
        <v>0.004182</v>
      </c>
      <c r="H250" s="5"/>
      <c r="I250" s="5">
        <v>0.072</v>
      </c>
      <c r="J250" s="5"/>
      <c r="K250" s="5"/>
      <c r="L250" s="5"/>
      <c r="M250" s="5"/>
      <c r="N250" s="13"/>
      <c r="O250" s="13"/>
      <c r="P250" s="45"/>
      <c r="Q250" s="20">
        <f t="shared" si="1"/>
        <v>0.076182</v>
      </c>
      <c r="R250" s="21"/>
    </row>
    <row r="251" spans="2:18" ht="12.75">
      <c r="B251" s="10" t="s">
        <v>85</v>
      </c>
      <c r="C251" s="6" t="s">
        <v>54</v>
      </c>
      <c r="D251" s="5"/>
      <c r="E251" s="5"/>
      <c r="F251" s="5"/>
      <c r="G251" s="5">
        <v>0.004182</v>
      </c>
      <c r="H251" s="5"/>
      <c r="I251" s="5">
        <v>0.288</v>
      </c>
      <c r="J251" s="5"/>
      <c r="K251" s="5"/>
      <c r="L251" s="5"/>
      <c r="M251" s="5"/>
      <c r="N251" s="13"/>
      <c r="O251" s="13"/>
      <c r="P251" s="45"/>
      <c r="Q251" s="20">
        <f t="shared" si="1"/>
        <v>0.292182</v>
      </c>
      <c r="R251" s="21"/>
    </row>
    <row r="252" spans="2:18" ht="12.75">
      <c r="B252" s="10" t="s">
        <v>86</v>
      </c>
      <c r="C252" s="6" t="s">
        <v>40</v>
      </c>
      <c r="D252" s="5"/>
      <c r="E252" s="5"/>
      <c r="F252" s="5"/>
      <c r="G252" s="5">
        <v>0.004182</v>
      </c>
      <c r="H252" s="5"/>
      <c r="I252" s="5">
        <v>0.144</v>
      </c>
      <c r="J252" s="5"/>
      <c r="K252" s="5"/>
      <c r="L252" s="5"/>
      <c r="M252" s="5"/>
      <c r="N252" s="13"/>
      <c r="O252" s="13"/>
      <c r="P252" s="45"/>
      <c r="Q252" s="20">
        <f t="shared" si="1"/>
        <v>0.14818199999999998</v>
      </c>
      <c r="R252" s="21"/>
    </row>
    <row r="253" spans="2:18" ht="12.75">
      <c r="B253" s="10" t="s">
        <v>87</v>
      </c>
      <c r="C253" s="6" t="s">
        <v>41</v>
      </c>
      <c r="D253" s="5"/>
      <c r="E253" s="5"/>
      <c r="F253" s="5"/>
      <c r="G253" s="5">
        <v>0.004182</v>
      </c>
      <c r="H253" s="5"/>
      <c r="I253" s="5">
        <v>0.36</v>
      </c>
      <c r="J253" s="5"/>
      <c r="K253" s="5"/>
      <c r="L253" s="5"/>
      <c r="M253" s="5"/>
      <c r="N253" s="13"/>
      <c r="O253" s="13"/>
      <c r="P253" s="45"/>
      <c r="Q253" s="20">
        <f t="shared" si="1"/>
        <v>0.364182</v>
      </c>
      <c r="R253" s="21"/>
    </row>
    <row r="254" spans="2:18" ht="12.75">
      <c r="B254" s="10" t="s">
        <v>88</v>
      </c>
      <c r="C254" s="6" t="s">
        <v>42</v>
      </c>
      <c r="D254" s="5"/>
      <c r="E254" s="5"/>
      <c r="F254" s="5"/>
      <c r="G254" s="5">
        <v>0.01344</v>
      </c>
      <c r="H254" s="5"/>
      <c r="I254" s="5"/>
      <c r="J254" s="5"/>
      <c r="K254" s="5"/>
      <c r="L254" s="5"/>
      <c r="M254" s="5"/>
      <c r="N254" s="13"/>
      <c r="O254" s="13"/>
      <c r="P254" s="45"/>
      <c r="Q254" s="20">
        <f aca="true" t="shared" si="4" ref="Q254:Q281">SUM(D254:O254)</f>
        <v>0.01344</v>
      </c>
      <c r="R254" s="21"/>
    </row>
    <row r="255" spans="2:18" ht="12.75">
      <c r="B255" s="10" t="s">
        <v>89</v>
      </c>
      <c r="C255" s="6" t="s">
        <v>43</v>
      </c>
      <c r="D255" s="5"/>
      <c r="E255" s="5"/>
      <c r="F255" s="5"/>
      <c r="G255" s="5">
        <v>0.01344</v>
      </c>
      <c r="H255" s="5"/>
      <c r="I255" s="5"/>
      <c r="J255" s="5"/>
      <c r="K255" s="5"/>
      <c r="L255" s="5"/>
      <c r="M255" s="5"/>
      <c r="N255" s="13"/>
      <c r="O255" s="13"/>
      <c r="P255" s="45"/>
      <c r="Q255" s="20">
        <f t="shared" si="4"/>
        <v>0.01344</v>
      </c>
      <c r="R255" s="21"/>
    </row>
    <row r="256" spans="2:18" ht="12.75">
      <c r="B256" s="10" t="s">
        <v>90</v>
      </c>
      <c r="C256" s="6" t="s">
        <v>44</v>
      </c>
      <c r="D256" s="5"/>
      <c r="E256" s="5"/>
      <c r="F256" s="5"/>
      <c r="G256" s="5">
        <v>0.01344</v>
      </c>
      <c r="H256" s="5"/>
      <c r="I256" s="5"/>
      <c r="J256" s="5"/>
      <c r="K256" s="5"/>
      <c r="L256" s="5"/>
      <c r="M256" s="5"/>
      <c r="N256" s="13"/>
      <c r="O256" s="13"/>
      <c r="P256" s="45"/>
      <c r="Q256" s="20">
        <f t="shared" si="4"/>
        <v>0.01344</v>
      </c>
      <c r="R256" s="21"/>
    </row>
    <row r="257" spans="2:18" ht="12.75">
      <c r="B257" s="10" t="s">
        <v>91</v>
      </c>
      <c r="C257" s="6" t="s">
        <v>45</v>
      </c>
      <c r="D257" s="5"/>
      <c r="E257" s="5"/>
      <c r="F257" s="5"/>
      <c r="G257" s="5">
        <v>0.01344</v>
      </c>
      <c r="H257" s="5"/>
      <c r="I257" s="5"/>
      <c r="J257" s="5"/>
      <c r="K257" s="5"/>
      <c r="L257" s="5"/>
      <c r="M257" s="5"/>
      <c r="N257" s="13"/>
      <c r="O257" s="13"/>
      <c r="P257" s="45"/>
      <c r="Q257" s="20">
        <f t="shared" si="4"/>
        <v>0.01344</v>
      </c>
      <c r="R257" s="21"/>
    </row>
    <row r="258" spans="2:18" ht="12.75">
      <c r="B258" s="10" t="s">
        <v>92</v>
      </c>
      <c r="C258" s="6" t="s">
        <v>46</v>
      </c>
      <c r="D258" s="5"/>
      <c r="E258" s="5"/>
      <c r="F258" s="5"/>
      <c r="G258" s="5">
        <v>0.01344</v>
      </c>
      <c r="H258" s="5"/>
      <c r="I258" s="5"/>
      <c r="J258" s="5"/>
      <c r="K258" s="5"/>
      <c r="L258" s="5"/>
      <c r="M258" s="5"/>
      <c r="N258" s="13"/>
      <c r="O258" s="13"/>
      <c r="P258" s="45"/>
      <c r="Q258" s="20">
        <f t="shared" si="4"/>
        <v>0.01344</v>
      </c>
      <c r="R258" s="21"/>
    </row>
    <row r="259" spans="2:18" ht="12.75">
      <c r="B259" s="10" t="s">
        <v>93</v>
      </c>
      <c r="C259" s="6" t="s">
        <v>47</v>
      </c>
      <c r="D259" s="5"/>
      <c r="E259" s="5"/>
      <c r="F259" s="5"/>
      <c r="G259" s="5">
        <v>0.01344</v>
      </c>
      <c r="H259" s="5"/>
      <c r="I259" s="5"/>
      <c r="J259" s="5"/>
      <c r="K259" s="5"/>
      <c r="L259" s="5"/>
      <c r="M259" s="5"/>
      <c r="N259" s="13"/>
      <c r="O259" s="13"/>
      <c r="P259" s="45"/>
      <c r="Q259" s="20">
        <f t="shared" si="4"/>
        <v>0.01344</v>
      </c>
      <c r="R259" s="21"/>
    </row>
    <row r="260" spans="2:18" ht="12.75">
      <c r="B260" s="10" t="s">
        <v>94</v>
      </c>
      <c r="C260" s="6" t="s">
        <v>48</v>
      </c>
      <c r="D260" s="5"/>
      <c r="E260" s="5"/>
      <c r="F260" s="5"/>
      <c r="G260" s="5">
        <v>0.01344</v>
      </c>
      <c r="H260" s="5"/>
      <c r="I260" s="5"/>
      <c r="J260" s="5"/>
      <c r="K260" s="5"/>
      <c r="L260" s="5"/>
      <c r="M260" s="5"/>
      <c r="N260" s="13"/>
      <c r="O260" s="13"/>
      <c r="P260" s="45"/>
      <c r="Q260" s="20">
        <f t="shared" si="4"/>
        <v>0.01344</v>
      </c>
      <c r="R260" s="21"/>
    </row>
    <row r="261" spans="2:18" ht="12.75">
      <c r="B261" s="10" t="s">
        <v>95</v>
      </c>
      <c r="C261" s="6" t="s">
        <v>49</v>
      </c>
      <c r="D261" s="5"/>
      <c r="E261" s="5"/>
      <c r="F261" s="5"/>
      <c r="G261" s="5">
        <v>0.01344</v>
      </c>
      <c r="H261" s="5"/>
      <c r="I261" s="5"/>
      <c r="J261" s="5"/>
      <c r="K261" s="5"/>
      <c r="L261" s="5"/>
      <c r="M261" s="5"/>
      <c r="N261" s="13"/>
      <c r="O261" s="13"/>
      <c r="P261" s="45"/>
      <c r="Q261" s="20">
        <f t="shared" si="4"/>
        <v>0.01344</v>
      </c>
      <c r="R261" s="21"/>
    </row>
    <row r="262" spans="2:18" ht="12.75">
      <c r="B262" s="10" t="s">
        <v>96</v>
      </c>
      <c r="C262" s="6" t="s">
        <v>50</v>
      </c>
      <c r="D262" s="5"/>
      <c r="E262" s="5"/>
      <c r="F262" s="5"/>
      <c r="G262" s="5">
        <v>0.01344</v>
      </c>
      <c r="H262" s="5"/>
      <c r="I262" s="5"/>
      <c r="J262" s="5"/>
      <c r="K262" s="5"/>
      <c r="L262" s="5"/>
      <c r="M262" s="5"/>
      <c r="N262" s="13"/>
      <c r="O262" s="13"/>
      <c r="P262" s="45"/>
      <c r="Q262" s="20">
        <f t="shared" si="4"/>
        <v>0.01344</v>
      </c>
      <c r="R262" s="21"/>
    </row>
    <row r="263" spans="2:18" ht="12.75">
      <c r="B263" s="10" t="s">
        <v>97</v>
      </c>
      <c r="C263" s="6" t="s">
        <v>51</v>
      </c>
      <c r="D263" s="5"/>
      <c r="E263" s="5"/>
      <c r="F263" s="5"/>
      <c r="G263" s="5">
        <v>0.01344</v>
      </c>
      <c r="H263" s="5"/>
      <c r="I263" s="5"/>
      <c r="J263" s="5"/>
      <c r="K263" s="5"/>
      <c r="L263" s="5"/>
      <c r="M263" s="5"/>
      <c r="N263" s="13"/>
      <c r="O263" s="13"/>
      <c r="P263" s="45"/>
      <c r="Q263" s="20">
        <f t="shared" si="4"/>
        <v>0.01344</v>
      </c>
      <c r="R263" s="21"/>
    </row>
    <row r="264" spans="2:18" ht="12.75">
      <c r="B264" s="10" t="s">
        <v>98</v>
      </c>
      <c r="C264" s="6" t="s">
        <v>52</v>
      </c>
      <c r="D264" s="5"/>
      <c r="E264" s="5"/>
      <c r="F264" s="5"/>
      <c r="G264" s="5">
        <v>0.01344</v>
      </c>
      <c r="H264" s="5"/>
      <c r="I264" s="5"/>
      <c r="J264" s="5"/>
      <c r="K264" s="5"/>
      <c r="L264" s="5"/>
      <c r="M264" s="5"/>
      <c r="N264" s="13"/>
      <c r="O264" s="13"/>
      <c r="P264" s="45"/>
      <c r="Q264" s="20">
        <f t="shared" si="4"/>
        <v>0.01344</v>
      </c>
      <c r="R264" s="21"/>
    </row>
    <row r="265" spans="2:18" ht="12.75">
      <c r="B265" s="10" t="s">
        <v>99</v>
      </c>
      <c r="C265" s="6" t="s">
        <v>53</v>
      </c>
      <c r="D265" s="5"/>
      <c r="E265" s="5"/>
      <c r="F265" s="5"/>
      <c r="G265" s="5">
        <v>0.01344</v>
      </c>
      <c r="H265" s="5"/>
      <c r="I265" s="5"/>
      <c r="J265" s="5"/>
      <c r="K265" s="5"/>
      <c r="L265" s="5"/>
      <c r="M265" s="5"/>
      <c r="N265" s="13"/>
      <c r="O265" s="13"/>
      <c r="P265" s="45"/>
      <c r="Q265" s="20">
        <f t="shared" si="4"/>
        <v>0.01344</v>
      </c>
      <c r="R265" s="21"/>
    </row>
    <row r="266" spans="2:18" ht="51.75" thickBot="1">
      <c r="B266" s="11" t="s">
        <v>100</v>
      </c>
      <c r="C266" s="25" t="s">
        <v>55</v>
      </c>
      <c r="D266" s="8"/>
      <c r="E266" s="8"/>
      <c r="F266" s="8"/>
      <c r="G266" s="8">
        <v>0.081</v>
      </c>
      <c r="H266" s="8"/>
      <c r="I266" s="8"/>
      <c r="J266" s="8"/>
      <c r="K266" s="8"/>
      <c r="L266" s="8"/>
      <c r="M266" s="8"/>
      <c r="N266" s="17"/>
      <c r="O266" s="17"/>
      <c r="P266" s="46"/>
      <c r="Q266" s="22">
        <f t="shared" si="4"/>
        <v>0.081</v>
      </c>
      <c r="R266" s="23"/>
    </row>
    <row r="267" spans="2:18" ht="12.75">
      <c r="B267" s="16" t="s">
        <v>121</v>
      </c>
      <c r="C267" s="9" t="s">
        <v>101</v>
      </c>
      <c r="D267" s="14">
        <f>SUM(D268:D286)</f>
        <v>0</v>
      </c>
      <c r="E267" s="14"/>
      <c r="F267" s="14"/>
      <c r="G267" s="14">
        <f aca="true" t="shared" si="5" ref="G267:O267">SUM(G268:G286)</f>
        <v>0.312</v>
      </c>
      <c r="H267" s="14">
        <f t="shared" si="5"/>
        <v>0.15000000000000002</v>
      </c>
      <c r="I267" s="14">
        <f t="shared" si="5"/>
        <v>0.2</v>
      </c>
      <c r="J267" s="14">
        <f t="shared" si="5"/>
        <v>0</v>
      </c>
      <c r="K267" s="14">
        <f t="shared" si="5"/>
        <v>0.48</v>
      </c>
      <c r="L267" s="14">
        <f t="shared" si="5"/>
        <v>0</v>
      </c>
      <c r="M267" s="14">
        <f t="shared" si="5"/>
        <v>0.18760000000000002</v>
      </c>
      <c r="N267" s="15"/>
      <c r="O267" s="15">
        <f t="shared" si="5"/>
        <v>0.09</v>
      </c>
      <c r="P267" s="44"/>
      <c r="Q267" s="24">
        <f t="shared" si="4"/>
        <v>1.4196</v>
      </c>
      <c r="R267" s="19"/>
    </row>
    <row r="268" spans="2:18" ht="12.75">
      <c r="B268" s="10" t="s">
        <v>122</v>
      </c>
      <c r="C268" s="6" t="s">
        <v>102</v>
      </c>
      <c r="D268" s="5"/>
      <c r="E268" s="5"/>
      <c r="F268" s="5"/>
      <c r="G268" s="5">
        <v>0.312</v>
      </c>
      <c r="H268" s="5"/>
      <c r="I268" s="5"/>
      <c r="J268" s="5"/>
      <c r="K268" s="5"/>
      <c r="L268" s="5"/>
      <c r="M268" s="5"/>
      <c r="N268" s="13"/>
      <c r="O268" s="13"/>
      <c r="P268" s="45"/>
      <c r="Q268" s="20">
        <f t="shared" si="4"/>
        <v>0.312</v>
      </c>
      <c r="R268" s="21"/>
    </row>
    <row r="269" spans="2:18" ht="12.75">
      <c r="B269" s="10" t="s">
        <v>123</v>
      </c>
      <c r="C269" s="6" t="s">
        <v>103</v>
      </c>
      <c r="D269" s="5"/>
      <c r="E269" s="5"/>
      <c r="F269" s="5"/>
      <c r="G269" s="5"/>
      <c r="H269" s="5">
        <v>0.08</v>
      </c>
      <c r="I269" s="5">
        <v>0.05</v>
      </c>
      <c r="J269" s="5"/>
      <c r="K269" s="5"/>
      <c r="L269" s="5"/>
      <c r="M269" s="5"/>
      <c r="N269" s="13"/>
      <c r="O269" s="13"/>
      <c r="P269" s="45"/>
      <c r="Q269" s="20">
        <f t="shared" si="4"/>
        <v>0.13</v>
      </c>
      <c r="R269" s="21"/>
    </row>
    <row r="270" spans="2:18" ht="12.75">
      <c r="B270" s="10" t="s">
        <v>124</v>
      </c>
      <c r="C270" s="6" t="s">
        <v>104</v>
      </c>
      <c r="D270" s="5"/>
      <c r="E270" s="5"/>
      <c r="F270" s="5"/>
      <c r="G270" s="5"/>
      <c r="H270" s="5">
        <v>0.07</v>
      </c>
      <c r="I270" s="5"/>
      <c r="J270" s="5"/>
      <c r="K270" s="5"/>
      <c r="L270" s="5"/>
      <c r="M270" s="5"/>
      <c r="N270" s="13"/>
      <c r="O270" s="13"/>
      <c r="P270" s="45"/>
      <c r="Q270" s="20">
        <f t="shared" si="4"/>
        <v>0.07</v>
      </c>
      <c r="R270" s="21"/>
    </row>
    <row r="271" spans="2:18" ht="12.75">
      <c r="B271" s="10" t="s">
        <v>125</v>
      </c>
      <c r="C271" s="6" t="s">
        <v>105</v>
      </c>
      <c r="D271" s="5"/>
      <c r="E271" s="5"/>
      <c r="F271" s="5"/>
      <c r="G271" s="5"/>
      <c r="H271" s="5"/>
      <c r="I271" s="5"/>
      <c r="J271" s="5"/>
      <c r="K271" s="5"/>
      <c r="L271" s="5"/>
      <c r="M271" s="5">
        <v>0.0029</v>
      </c>
      <c r="N271" s="13"/>
      <c r="O271" s="13"/>
      <c r="P271" s="45"/>
      <c r="Q271" s="20">
        <f t="shared" si="4"/>
        <v>0.0029</v>
      </c>
      <c r="R271" s="21"/>
    </row>
    <row r="272" spans="2:18" ht="12.75">
      <c r="B272" s="10" t="s">
        <v>126</v>
      </c>
      <c r="C272" s="6" t="s">
        <v>106</v>
      </c>
      <c r="D272" s="5"/>
      <c r="E272" s="5"/>
      <c r="F272" s="5"/>
      <c r="G272" s="5"/>
      <c r="H272" s="5"/>
      <c r="I272" s="5"/>
      <c r="J272" s="5"/>
      <c r="K272" s="5"/>
      <c r="L272" s="5"/>
      <c r="M272" s="5">
        <v>0.0484</v>
      </c>
      <c r="N272" s="13"/>
      <c r="O272" s="13"/>
      <c r="P272" s="45"/>
      <c r="Q272" s="20">
        <f t="shared" si="4"/>
        <v>0.0484</v>
      </c>
      <c r="R272" s="21"/>
    </row>
    <row r="273" spans="2:18" ht="12.75">
      <c r="B273" s="10" t="s">
        <v>127</v>
      </c>
      <c r="C273" s="6" t="s">
        <v>107</v>
      </c>
      <c r="D273" s="5"/>
      <c r="E273" s="5"/>
      <c r="F273" s="5"/>
      <c r="G273" s="5"/>
      <c r="H273" s="5"/>
      <c r="I273" s="5"/>
      <c r="J273" s="5"/>
      <c r="K273" s="5"/>
      <c r="L273" s="5"/>
      <c r="M273" s="5">
        <v>0.0145</v>
      </c>
      <c r="N273" s="13"/>
      <c r="O273" s="13"/>
      <c r="P273" s="45"/>
      <c r="Q273" s="20">
        <f t="shared" si="4"/>
        <v>0.0145</v>
      </c>
      <c r="R273" s="21"/>
    </row>
    <row r="274" spans="2:18" ht="12.75">
      <c r="B274" s="10" t="s">
        <v>128</v>
      </c>
      <c r="C274" s="6" t="s">
        <v>108</v>
      </c>
      <c r="D274" s="5"/>
      <c r="E274" s="5"/>
      <c r="F274" s="5"/>
      <c r="G274" s="5"/>
      <c r="H274" s="5"/>
      <c r="I274" s="5"/>
      <c r="J274" s="5"/>
      <c r="K274" s="5"/>
      <c r="L274" s="5"/>
      <c r="M274" s="5">
        <v>0.0049</v>
      </c>
      <c r="N274" s="13"/>
      <c r="O274" s="13"/>
      <c r="P274" s="45"/>
      <c r="Q274" s="20">
        <f t="shared" si="4"/>
        <v>0.0049</v>
      </c>
      <c r="R274" s="21"/>
    </row>
    <row r="275" spans="2:18" ht="12.75">
      <c r="B275" s="10" t="s">
        <v>129</v>
      </c>
      <c r="C275" s="6" t="s">
        <v>109</v>
      </c>
      <c r="D275" s="5"/>
      <c r="E275" s="5"/>
      <c r="F275" s="5"/>
      <c r="G275" s="5"/>
      <c r="H275" s="5"/>
      <c r="I275" s="5"/>
      <c r="J275" s="5"/>
      <c r="K275" s="5">
        <v>0.1</v>
      </c>
      <c r="L275" s="5"/>
      <c r="M275" s="5">
        <v>0.013</v>
      </c>
      <c r="N275" s="13"/>
      <c r="O275" s="13"/>
      <c r="P275" s="45"/>
      <c r="Q275" s="20">
        <f t="shared" si="4"/>
        <v>0.113</v>
      </c>
      <c r="R275" s="21"/>
    </row>
    <row r="276" spans="2:18" ht="12.75">
      <c r="B276" s="10" t="s">
        <v>130</v>
      </c>
      <c r="C276" s="6" t="s">
        <v>110</v>
      </c>
      <c r="D276" s="5"/>
      <c r="E276" s="5"/>
      <c r="F276" s="5"/>
      <c r="G276" s="5"/>
      <c r="H276" s="5"/>
      <c r="I276" s="5"/>
      <c r="J276" s="5"/>
      <c r="K276" s="5"/>
      <c r="L276" s="5"/>
      <c r="M276" s="5">
        <v>0.0755</v>
      </c>
      <c r="N276" s="13"/>
      <c r="O276" s="13"/>
      <c r="P276" s="45"/>
      <c r="Q276" s="20">
        <f t="shared" si="4"/>
        <v>0.0755</v>
      </c>
      <c r="R276" s="21"/>
    </row>
    <row r="277" spans="2:18" ht="12.75">
      <c r="B277" s="10" t="s">
        <v>131</v>
      </c>
      <c r="C277" s="6" t="s">
        <v>111</v>
      </c>
      <c r="D277" s="5"/>
      <c r="E277" s="5"/>
      <c r="F277" s="5"/>
      <c r="G277" s="5"/>
      <c r="H277" s="5"/>
      <c r="I277" s="5"/>
      <c r="J277" s="5"/>
      <c r="K277" s="5"/>
      <c r="L277" s="5"/>
      <c r="M277" s="5">
        <v>0.0186</v>
      </c>
      <c r="N277" s="13"/>
      <c r="O277" s="13"/>
      <c r="P277" s="45"/>
      <c r="Q277" s="20">
        <f t="shared" si="4"/>
        <v>0.0186</v>
      </c>
      <c r="R277" s="21"/>
    </row>
    <row r="278" spans="2:18" ht="12.75">
      <c r="B278" s="10" t="s">
        <v>132</v>
      </c>
      <c r="C278" s="6" t="s">
        <v>112</v>
      </c>
      <c r="D278" s="5"/>
      <c r="E278" s="5"/>
      <c r="F278" s="5"/>
      <c r="G278" s="5"/>
      <c r="H278" s="5"/>
      <c r="I278" s="5"/>
      <c r="J278" s="5"/>
      <c r="K278" s="5"/>
      <c r="L278" s="5"/>
      <c r="M278" s="5">
        <v>0.0098</v>
      </c>
      <c r="N278" s="13"/>
      <c r="O278" s="13"/>
      <c r="P278" s="45"/>
      <c r="Q278" s="20">
        <f t="shared" si="4"/>
        <v>0.0098</v>
      </c>
      <c r="R278" s="21"/>
    </row>
    <row r="279" spans="2:18" ht="12.75">
      <c r="B279" s="10" t="s">
        <v>133</v>
      </c>
      <c r="C279" s="6" t="s">
        <v>113</v>
      </c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13"/>
      <c r="O279" s="13">
        <v>0.09</v>
      </c>
      <c r="P279" s="45"/>
      <c r="Q279" s="20">
        <f t="shared" si="4"/>
        <v>0.09</v>
      </c>
      <c r="R279" s="21"/>
    </row>
    <row r="280" spans="2:18" ht="12.75">
      <c r="B280" s="10" t="s">
        <v>134</v>
      </c>
      <c r="C280" s="6" t="s">
        <v>114</v>
      </c>
      <c r="D280" s="5"/>
      <c r="E280" s="5"/>
      <c r="F280" s="5"/>
      <c r="G280" s="5"/>
      <c r="H280" s="5"/>
      <c r="I280" s="5">
        <v>0.05</v>
      </c>
      <c r="J280" s="5"/>
      <c r="K280" s="5"/>
      <c r="L280" s="5"/>
      <c r="M280" s="5"/>
      <c r="N280" s="13"/>
      <c r="O280" s="13"/>
      <c r="P280" s="45"/>
      <c r="Q280" s="20">
        <f t="shared" si="4"/>
        <v>0.05</v>
      </c>
      <c r="R280" s="21"/>
    </row>
    <row r="281" spans="2:18" ht="12.75">
      <c r="B281" s="10" t="s">
        <v>135</v>
      </c>
      <c r="C281" s="6" t="s">
        <v>115</v>
      </c>
      <c r="D281" s="5"/>
      <c r="E281" s="5"/>
      <c r="F281" s="5"/>
      <c r="G281" s="5"/>
      <c r="H281" s="5"/>
      <c r="I281" s="5">
        <v>0.05</v>
      </c>
      <c r="J281" s="5"/>
      <c r="K281" s="5"/>
      <c r="L281" s="5"/>
      <c r="M281" s="5"/>
      <c r="N281" s="13"/>
      <c r="O281" s="13"/>
      <c r="P281" s="45"/>
      <c r="Q281" s="20">
        <f t="shared" si="4"/>
        <v>0.05</v>
      </c>
      <c r="R281" s="21"/>
    </row>
    <row r="282" spans="2:18" ht="12.75">
      <c r="B282" s="10" t="s">
        <v>136</v>
      </c>
      <c r="C282" s="6" t="s">
        <v>116</v>
      </c>
      <c r="D282" s="5"/>
      <c r="E282" s="5"/>
      <c r="F282" s="5"/>
      <c r="G282" s="5"/>
      <c r="H282" s="5"/>
      <c r="I282" s="5">
        <v>0.05</v>
      </c>
      <c r="J282" s="5"/>
      <c r="K282" s="5"/>
      <c r="L282" s="5"/>
      <c r="M282" s="5"/>
      <c r="N282" s="13"/>
      <c r="O282" s="13"/>
      <c r="P282" s="45"/>
      <c r="Q282" s="20">
        <f aca="true" t="shared" si="6" ref="Q282:Q307">SUM(D282:O282)</f>
        <v>0.05</v>
      </c>
      <c r="R282" s="21"/>
    </row>
    <row r="283" spans="2:18" ht="12.75">
      <c r="B283" s="10" t="s">
        <v>137</v>
      </c>
      <c r="C283" s="6" t="s">
        <v>117</v>
      </c>
      <c r="D283" s="5"/>
      <c r="E283" s="5"/>
      <c r="F283" s="5"/>
      <c r="G283" s="5"/>
      <c r="H283" s="5"/>
      <c r="I283" s="5"/>
      <c r="J283" s="5"/>
      <c r="K283" s="5">
        <v>0.1</v>
      </c>
      <c r="L283" s="5"/>
      <c r="M283" s="5"/>
      <c r="N283" s="13"/>
      <c r="O283" s="13"/>
      <c r="P283" s="45"/>
      <c r="Q283" s="20">
        <f t="shared" si="6"/>
        <v>0.1</v>
      </c>
      <c r="R283" s="21"/>
    </row>
    <row r="284" spans="2:18" ht="12.75">
      <c r="B284" s="10" t="s">
        <v>138</v>
      </c>
      <c r="C284" s="6" t="s">
        <v>118</v>
      </c>
      <c r="D284" s="5"/>
      <c r="E284" s="5"/>
      <c r="F284" s="5"/>
      <c r="G284" s="5"/>
      <c r="H284" s="5"/>
      <c r="I284" s="5"/>
      <c r="J284" s="5"/>
      <c r="K284" s="5">
        <v>0.08</v>
      </c>
      <c r="L284" s="5"/>
      <c r="M284" s="5"/>
      <c r="N284" s="13"/>
      <c r="O284" s="13"/>
      <c r="P284" s="45"/>
      <c r="Q284" s="20">
        <f t="shared" si="6"/>
        <v>0.08</v>
      </c>
      <c r="R284" s="21"/>
    </row>
    <row r="285" spans="2:18" ht="12.75">
      <c r="B285" s="10" t="s">
        <v>139</v>
      </c>
      <c r="C285" s="6" t="s">
        <v>119</v>
      </c>
      <c r="D285" s="5"/>
      <c r="E285" s="5"/>
      <c r="F285" s="5"/>
      <c r="G285" s="5"/>
      <c r="H285" s="5"/>
      <c r="I285" s="5"/>
      <c r="J285" s="5"/>
      <c r="K285" s="5">
        <v>0.1</v>
      </c>
      <c r="L285" s="5"/>
      <c r="M285" s="5"/>
      <c r="N285" s="13"/>
      <c r="O285" s="13"/>
      <c r="P285" s="45"/>
      <c r="Q285" s="20">
        <f t="shared" si="6"/>
        <v>0.1</v>
      </c>
      <c r="R285" s="21"/>
    </row>
    <row r="286" spans="2:18" ht="13.5" thickBot="1">
      <c r="B286" s="11" t="s">
        <v>140</v>
      </c>
      <c r="C286" s="12" t="s">
        <v>120</v>
      </c>
      <c r="D286" s="8"/>
      <c r="E286" s="8"/>
      <c r="F286" s="8"/>
      <c r="G286" s="8"/>
      <c r="H286" s="8"/>
      <c r="I286" s="8"/>
      <c r="J286" s="8"/>
      <c r="K286" s="8">
        <v>0.1</v>
      </c>
      <c r="L286" s="8"/>
      <c r="M286" s="8"/>
      <c r="N286" s="17"/>
      <c r="O286" s="17"/>
      <c r="P286" s="46"/>
      <c r="Q286" s="22">
        <f t="shared" si="6"/>
        <v>0.1</v>
      </c>
      <c r="R286" s="23"/>
    </row>
    <row r="287" spans="2:18" ht="12.75">
      <c r="B287" s="16" t="s">
        <v>145</v>
      </c>
      <c r="C287" s="9" t="s">
        <v>141</v>
      </c>
      <c r="D287" s="14">
        <f>SUM(D288:D290)</f>
        <v>0</v>
      </c>
      <c r="E287" s="14"/>
      <c r="F287" s="14"/>
      <c r="G287" s="14">
        <f aca="true" t="shared" si="7" ref="G287:O287">SUM(G288:G290)</f>
        <v>0.215</v>
      </c>
      <c r="H287" s="14">
        <f t="shared" si="7"/>
        <v>0</v>
      </c>
      <c r="I287" s="14">
        <f t="shared" si="7"/>
        <v>0.16999999999999998</v>
      </c>
      <c r="J287" s="14">
        <f t="shared" si="7"/>
        <v>0</v>
      </c>
      <c r="K287" s="14">
        <f t="shared" si="7"/>
        <v>0.05</v>
      </c>
      <c r="L287" s="14">
        <f t="shared" si="7"/>
        <v>0.414</v>
      </c>
      <c r="M287" s="14">
        <f t="shared" si="7"/>
        <v>0.0495</v>
      </c>
      <c r="N287" s="15"/>
      <c r="O287" s="15">
        <f t="shared" si="7"/>
        <v>0</v>
      </c>
      <c r="P287" s="44"/>
      <c r="Q287" s="24">
        <f t="shared" si="6"/>
        <v>0.8985</v>
      </c>
      <c r="R287" s="19"/>
    </row>
    <row r="288" spans="2:18" ht="25.5">
      <c r="B288" s="10" t="s">
        <v>146</v>
      </c>
      <c r="C288" s="7" t="s">
        <v>142</v>
      </c>
      <c r="D288" s="5"/>
      <c r="E288" s="5"/>
      <c r="F288" s="5"/>
      <c r="G288" s="5">
        <v>0.215</v>
      </c>
      <c r="H288" s="5"/>
      <c r="I288" s="5"/>
      <c r="J288" s="5"/>
      <c r="K288" s="5"/>
      <c r="L288" s="5"/>
      <c r="M288" s="5"/>
      <c r="N288" s="13"/>
      <c r="O288" s="13"/>
      <c r="P288" s="45"/>
      <c r="Q288" s="20">
        <f t="shared" si="6"/>
        <v>0.215</v>
      </c>
      <c r="R288" s="21"/>
    </row>
    <row r="289" spans="2:18" ht="25.5">
      <c r="B289" s="10" t="s">
        <v>147</v>
      </c>
      <c r="C289" s="7" t="s">
        <v>143</v>
      </c>
      <c r="D289" s="5"/>
      <c r="E289" s="5"/>
      <c r="F289" s="5"/>
      <c r="G289" s="5"/>
      <c r="H289" s="5"/>
      <c r="I289" s="5">
        <v>0.02</v>
      </c>
      <c r="J289" s="5"/>
      <c r="K289" s="5">
        <v>0.05</v>
      </c>
      <c r="L289" s="5">
        <v>0.414</v>
      </c>
      <c r="M289" s="5"/>
      <c r="N289" s="13"/>
      <c r="O289" s="13"/>
      <c r="P289" s="45"/>
      <c r="Q289" s="20">
        <f t="shared" si="6"/>
        <v>0.484</v>
      </c>
      <c r="R289" s="21"/>
    </row>
    <row r="290" spans="2:18" ht="13.5" thickBot="1">
      <c r="B290" s="11" t="s">
        <v>148</v>
      </c>
      <c r="C290" s="12" t="s">
        <v>144</v>
      </c>
      <c r="D290" s="8"/>
      <c r="E290" s="8"/>
      <c r="F290" s="8"/>
      <c r="G290" s="8"/>
      <c r="H290" s="8"/>
      <c r="I290" s="8">
        <v>0.15</v>
      </c>
      <c r="J290" s="8"/>
      <c r="K290" s="8"/>
      <c r="L290" s="8"/>
      <c r="M290" s="8">
        <v>0.0495</v>
      </c>
      <c r="N290" s="17"/>
      <c r="O290" s="17"/>
      <c r="P290" s="46"/>
      <c r="Q290" s="22">
        <f t="shared" si="6"/>
        <v>0.1995</v>
      </c>
      <c r="R290" s="23"/>
    </row>
    <row r="291" spans="2:18" ht="12.75">
      <c r="B291" s="16" t="s">
        <v>168</v>
      </c>
      <c r="C291" s="9" t="s">
        <v>155</v>
      </c>
      <c r="D291" s="14">
        <f>SUM(D292:D303)</f>
        <v>0.488</v>
      </c>
      <c r="E291" s="14">
        <f aca="true" t="shared" si="8" ref="E291:O291">SUM(E292:E303)</f>
        <v>0.059000000000000004</v>
      </c>
      <c r="F291" s="14">
        <f t="shared" si="8"/>
        <v>1.158</v>
      </c>
      <c r="G291" s="14">
        <f t="shared" si="8"/>
        <v>0</v>
      </c>
      <c r="H291" s="14">
        <f t="shared" si="8"/>
        <v>0.648</v>
      </c>
      <c r="I291" s="14">
        <f t="shared" si="8"/>
        <v>0</v>
      </c>
      <c r="J291" s="14">
        <f t="shared" si="8"/>
        <v>0</v>
      </c>
      <c r="K291" s="14">
        <f t="shared" si="8"/>
        <v>0.308</v>
      </c>
      <c r="L291" s="14">
        <f t="shared" si="8"/>
        <v>0</v>
      </c>
      <c r="M291" s="14">
        <f t="shared" si="8"/>
        <v>1.35</v>
      </c>
      <c r="N291" s="15"/>
      <c r="O291" s="15">
        <f t="shared" si="8"/>
        <v>0.083</v>
      </c>
      <c r="P291" s="44"/>
      <c r="Q291" s="18">
        <f t="shared" si="6"/>
        <v>4.094</v>
      </c>
      <c r="R291" s="19"/>
    </row>
    <row r="292" spans="2:18" ht="12.75">
      <c r="B292" s="10" t="s">
        <v>169</v>
      </c>
      <c r="C292" s="6" t="s">
        <v>156</v>
      </c>
      <c r="D292" s="5">
        <v>0.086</v>
      </c>
      <c r="E292" s="5">
        <v>0.012</v>
      </c>
      <c r="F292" s="5">
        <v>0.78</v>
      </c>
      <c r="G292" s="5"/>
      <c r="H292" s="5"/>
      <c r="I292" s="5"/>
      <c r="J292" s="5"/>
      <c r="K292" s="5"/>
      <c r="L292" s="5"/>
      <c r="M292" s="5"/>
      <c r="N292" s="13"/>
      <c r="O292" s="13"/>
      <c r="P292" s="45"/>
      <c r="Q292" s="20">
        <f t="shared" si="6"/>
        <v>0.878</v>
      </c>
      <c r="R292" s="21"/>
    </row>
    <row r="293" spans="2:18" ht="12.75">
      <c r="B293" s="10" t="s">
        <v>170</v>
      </c>
      <c r="C293" s="6" t="s">
        <v>157</v>
      </c>
      <c r="D293" s="5">
        <v>0.092</v>
      </c>
      <c r="E293" s="5">
        <f>0.047/2</f>
        <v>0.0235</v>
      </c>
      <c r="F293" s="5"/>
      <c r="G293" s="5"/>
      <c r="H293" s="5"/>
      <c r="I293" s="5"/>
      <c r="J293" s="5"/>
      <c r="K293" s="5"/>
      <c r="L293" s="5"/>
      <c r="M293" s="5"/>
      <c r="N293" s="13"/>
      <c r="O293" s="13"/>
      <c r="P293" s="45"/>
      <c r="Q293" s="20">
        <f t="shared" si="6"/>
        <v>0.11549999999999999</v>
      </c>
      <c r="R293" s="21"/>
    </row>
    <row r="294" spans="2:18" ht="25.5">
      <c r="B294" s="10" t="s">
        <v>171</v>
      </c>
      <c r="C294" s="7" t="s">
        <v>158</v>
      </c>
      <c r="D294" s="5">
        <v>0.31</v>
      </c>
      <c r="E294" s="5">
        <f>0.047/2</f>
        <v>0.0235</v>
      </c>
      <c r="F294" s="5">
        <v>0.378</v>
      </c>
      <c r="G294" s="5"/>
      <c r="H294" s="5">
        <v>0.198</v>
      </c>
      <c r="I294" s="5"/>
      <c r="J294" s="5"/>
      <c r="K294" s="5"/>
      <c r="L294" s="5"/>
      <c r="M294" s="5"/>
      <c r="N294" s="13"/>
      <c r="O294" s="13"/>
      <c r="P294" s="45"/>
      <c r="Q294" s="20">
        <f t="shared" si="6"/>
        <v>0.9095</v>
      </c>
      <c r="R294" s="21"/>
    </row>
    <row r="295" spans="2:18" ht="12.75">
      <c r="B295" s="10" t="s">
        <v>172</v>
      </c>
      <c r="C295" s="6" t="s">
        <v>159</v>
      </c>
      <c r="D295" s="5"/>
      <c r="E295" s="5"/>
      <c r="F295" s="5"/>
      <c r="G295" s="5"/>
      <c r="H295" s="5">
        <v>0.45</v>
      </c>
      <c r="I295" s="5"/>
      <c r="J295" s="5"/>
      <c r="K295" s="5"/>
      <c r="L295" s="5"/>
      <c r="M295" s="5"/>
      <c r="N295" s="13"/>
      <c r="O295" s="13"/>
      <c r="P295" s="45"/>
      <c r="Q295" s="20">
        <f t="shared" si="6"/>
        <v>0.45</v>
      </c>
      <c r="R295" s="21"/>
    </row>
    <row r="296" spans="2:18" ht="12.75">
      <c r="B296" s="10" t="s">
        <v>173</v>
      </c>
      <c r="C296" s="6" t="s">
        <v>160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13"/>
      <c r="O296" s="13">
        <v>0.049</v>
      </c>
      <c r="P296" s="45"/>
      <c r="Q296" s="20">
        <f t="shared" si="6"/>
        <v>0.049</v>
      </c>
      <c r="R296" s="21"/>
    </row>
    <row r="297" spans="2:18" ht="12.75">
      <c r="B297" s="10" t="s">
        <v>174</v>
      </c>
      <c r="C297" s="6" t="s">
        <v>161</v>
      </c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13"/>
      <c r="O297" s="13">
        <v>0.034</v>
      </c>
      <c r="P297" s="45"/>
      <c r="Q297" s="20">
        <f t="shared" si="6"/>
        <v>0.034</v>
      </c>
      <c r="R297" s="21"/>
    </row>
    <row r="298" spans="2:18" ht="12.75">
      <c r="B298" s="10" t="s">
        <v>175</v>
      </c>
      <c r="C298" s="6" t="s">
        <v>162</v>
      </c>
      <c r="D298" s="5"/>
      <c r="E298" s="5"/>
      <c r="F298" s="5"/>
      <c r="G298" s="5"/>
      <c r="H298" s="5"/>
      <c r="I298" s="5"/>
      <c r="J298" s="5"/>
      <c r="K298" s="5">
        <v>0.104</v>
      </c>
      <c r="L298" s="5"/>
      <c r="M298" s="5"/>
      <c r="N298" s="13"/>
      <c r="O298" s="13"/>
      <c r="P298" s="45"/>
      <c r="Q298" s="20">
        <f t="shared" si="6"/>
        <v>0.104</v>
      </c>
      <c r="R298" s="21"/>
    </row>
    <row r="299" spans="2:18" ht="12.75">
      <c r="B299" s="10" t="s">
        <v>176</v>
      </c>
      <c r="C299" s="6" t="s">
        <v>163</v>
      </c>
      <c r="D299" s="5"/>
      <c r="E299" s="5"/>
      <c r="F299" s="5"/>
      <c r="G299" s="5"/>
      <c r="H299" s="5"/>
      <c r="I299" s="5"/>
      <c r="J299" s="5"/>
      <c r="K299" s="5">
        <v>0.102</v>
      </c>
      <c r="L299" s="5"/>
      <c r="M299" s="5"/>
      <c r="N299" s="13"/>
      <c r="O299" s="13"/>
      <c r="P299" s="45"/>
      <c r="Q299" s="20">
        <f t="shared" si="6"/>
        <v>0.102</v>
      </c>
      <c r="R299" s="21"/>
    </row>
    <row r="300" spans="2:18" ht="12.75">
      <c r="B300" s="10" t="s">
        <v>177</v>
      </c>
      <c r="C300" s="6" t="s">
        <v>164</v>
      </c>
      <c r="D300" s="5"/>
      <c r="E300" s="5"/>
      <c r="F300" s="5"/>
      <c r="G300" s="5"/>
      <c r="H300" s="5"/>
      <c r="I300" s="5"/>
      <c r="J300" s="5"/>
      <c r="K300" s="5">
        <v>0.102</v>
      </c>
      <c r="L300" s="5"/>
      <c r="M300" s="5"/>
      <c r="N300" s="13"/>
      <c r="O300" s="13"/>
      <c r="P300" s="45"/>
      <c r="Q300" s="20">
        <f t="shared" si="6"/>
        <v>0.102</v>
      </c>
      <c r="R300" s="21"/>
    </row>
    <row r="301" spans="2:18" ht="25.5">
      <c r="B301" s="10" t="s">
        <v>178</v>
      </c>
      <c r="C301" s="7" t="s">
        <v>165</v>
      </c>
      <c r="D301" s="5"/>
      <c r="E301" s="5"/>
      <c r="F301" s="5"/>
      <c r="G301" s="5"/>
      <c r="H301" s="5"/>
      <c r="I301" s="5"/>
      <c r="J301" s="5"/>
      <c r="K301" s="5"/>
      <c r="L301" s="5"/>
      <c r="M301" s="5">
        <v>0.45</v>
      </c>
      <c r="N301" s="13"/>
      <c r="O301" s="13"/>
      <c r="P301" s="45"/>
      <c r="Q301" s="20">
        <f t="shared" si="6"/>
        <v>0.45</v>
      </c>
      <c r="R301" s="21"/>
    </row>
    <row r="302" spans="2:18" ht="25.5">
      <c r="B302" s="10" t="s">
        <v>179</v>
      </c>
      <c r="C302" s="7" t="s">
        <v>166</v>
      </c>
      <c r="D302" s="5"/>
      <c r="E302" s="5"/>
      <c r="F302" s="5"/>
      <c r="G302" s="5"/>
      <c r="H302" s="5"/>
      <c r="I302" s="5"/>
      <c r="J302" s="5"/>
      <c r="K302" s="5"/>
      <c r="L302" s="5"/>
      <c r="M302" s="5">
        <v>0.38</v>
      </c>
      <c r="N302" s="13"/>
      <c r="O302" s="13"/>
      <c r="P302" s="45"/>
      <c r="Q302" s="20">
        <f t="shared" si="6"/>
        <v>0.38</v>
      </c>
      <c r="R302" s="21"/>
    </row>
    <row r="303" spans="2:18" ht="13.5" thickBot="1">
      <c r="B303" s="11" t="s">
        <v>180</v>
      </c>
      <c r="C303" s="12" t="s">
        <v>167</v>
      </c>
      <c r="D303" s="8"/>
      <c r="E303" s="8"/>
      <c r="F303" s="8"/>
      <c r="G303" s="8"/>
      <c r="H303" s="8"/>
      <c r="I303" s="8"/>
      <c r="J303" s="8"/>
      <c r="K303" s="8"/>
      <c r="L303" s="8"/>
      <c r="M303" s="8">
        <v>0.52</v>
      </c>
      <c r="N303" s="17"/>
      <c r="O303" s="17"/>
      <c r="P303" s="46"/>
      <c r="Q303" s="22">
        <f t="shared" si="6"/>
        <v>0.52</v>
      </c>
      <c r="R303" s="23"/>
    </row>
    <row r="304" spans="2:18" ht="12.75">
      <c r="B304" s="16" t="s">
        <v>187</v>
      </c>
      <c r="C304" s="9" t="s">
        <v>188</v>
      </c>
      <c r="D304" s="14">
        <f>SUM(D305:D307)</f>
        <v>0</v>
      </c>
      <c r="E304" s="14">
        <f aca="true" t="shared" si="9" ref="E304:O304">SUM(E305:E307)</f>
        <v>0</v>
      </c>
      <c r="F304" s="14">
        <f t="shared" si="9"/>
        <v>0</v>
      </c>
      <c r="G304" s="14">
        <f t="shared" si="9"/>
        <v>0.016</v>
      </c>
      <c r="H304" s="14">
        <f t="shared" si="9"/>
        <v>0.234</v>
      </c>
      <c r="I304" s="14">
        <f t="shared" si="9"/>
        <v>0</v>
      </c>
      <c r="J304" s="14">
        <f t="shared" si="9"/>
        <v>0</v>
      </c>
      <c r="K304" s="14">
        <f t="shared" si="9"/>
        <v>0.05</v>
      </c>
      <c r="L304" s="14">
        <f t="shared" si="9"/>
        <v>0</v>
      </c>
      <c r="M304" s="14">
        <f t="shared" si="9"/>
        <v>0</v>
      </c>
      <c r="N304" s="14"/>
      <c r="O304" s="14">
        <f t="shared" si="9"/>
        <v>0.092</v>
      </c>
      <c r="P304" s="48"/>
      <c r="Q304" s="18">
        <f t="shared" si="6"/>
        <v>0.392</v>
      </c>
      <c r="R304" s="19"/>
    </row>
    <row r="305" spans="2:18" ht="25.5">
      <c r="B305" s="10" t="s">
        <v>192</v>
      </c>
      <c r="C305" s="7" t="s">
        <v>190</v>
      </c>
      <c r="D305" s="5"/>
      <c r="E305" s="5"/>
      <c r="F305" s="5"/>
      <c r="G305" s="5"/>
      <c r="H305" s="5">
        <v>0.234</v>
      </c>
      <c r="I305" s="5"/>
      <c r="J305" s="5"/>
      <c r="K305" s="5"/>
      <c r="L305" s="5"/>
      <c r="M305" s="5"/>
      <c r="N305" s="13"/>
      <c r="O305" s="13"/>
      <c r="P305" s="45"/>
      <c r="Q305" s="20">
        <f t="shared" si="6"/>
        <v>0.234</v>
      </c>
      <c r="R305" s="21"/>
    </row>
    <row r="306" spans="2:18" ht="63.75">
      <c r="B306" s="10" t="s">
        <v>193</v>
      </c>
      <c r="C306" s="7" t="s">
        <v>191</v>
      </c>
      <c r="D306" s="5"/>
      <c r="E306" s="5"/>
      <c r="F306" s="5"/>
      <c r="G306" s="5">
        <v>0.016</v>
      </c>
      <c r="H306" s="5"/>
      <c r="I306" s="5"/>
      <c r="J306" s="5"/>
      <c r="K306" s="5">
        <v>0.05</v>
      </c>
      <c r="L306" s="5"/>
      <c r="M306" s="5"/>
      <c r="N306" s="13"/>
      <c r="O306" s="13"/>
      <c r="P306" s="45"/>
      <c r="Q306" s="20">
        <f t="shared" si="6"/>
        <v>0.066</v>
      </c>
      <c r="R306" s="21"/>
    </row>
    <row r="307" spans="2:18" ht="13.5" thickBot="1">
      <c r="B307" s="11" t="s">
        <v>194</v>
      </c>
      <c r="C307" s="12" t="s">
        <v>189</v>
      </c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17"/>
      <c r="O307" s="17">
        <v>0.092</v>
      </c>
      <c r="P307" s="46"/>
      <c r="Q307" s="22">
        <f t="shared" si="6"/>
        <v>0.092</v>
      </c>
      <c r="R307" s="23"/>
    </row>
    <row r="308" spans="2:18" ht="13.5" thickBot="1">
      <c r="B308" s="106" t="s">
        <v>195</v>
      </c>
      <c r="C308" s="107"/>
      <c r="D308" s="31">
        <f aca="true" t="shared" si="10" ref="D308:M308">D21+D222+D227+D236+D267+D287+D291+D304</f>
        <v>0.488</v>
      </c>
      <c r="E308" s="31">
        <f t="shared" si="10"/>
        <v>0.059000000000000004</v>
      </c>
      <c r="F308" s="31">
        <f t="shared" si="10"/>
        <v>1.158</v>
      </c>
      <c r="G308" s="31">
        <f t="shared" si="10"/>
        <v>0.9628620000000001</v>
      </c>
      <c r="H308" s="31">
        <f t="shared" si="10"/>
        <v>1.102</v>
      </c>
      <c r="I308" s="31">
        <f t="shared" si="10"/>
        <v>2.4199999999999995</v>
      </c>
      <c r="J308" s="31">
        <f t="shared" si="10"/>
        <v>0.05</v>
      </c>
      <c r="K308" s="31">
        <f t="shared" si="10"/>
        <v>2.288</v>
      </c>
      <c r="L308" s="31">
        <f t="shared" si="10"/>
        <v>1.45301</v>
      </c>
      <c r="M308" s="31">
        <f t="shared" si="10"/>
        <v>1.71252</v>
      </c>
      <c r="N308" s="33"/>
      <c r="O308" s="33">
        <f>O21+O222+O227+O236+O267+O287+O291+O304</f>
        <v>0.265</v>
      </c>
      <c r="P308" s="49"/>
      <c r="Q308" s="34">
        <f>Q21+Q222+Q227+Q236+Q267+Q287+Q291+Q304</f>
        <v>11.958392</v>
      </c>
      <c r="R308" s="32">
        <f>R21+R222+R227+R236+R267+R287+R291+R304</f>
        <v>0</v>
      </c>
    </row>
    <row r="309" ht="12.75">
      <c r="B309" s="4"/>
    </row>
    <row r="310" ht="12.75">
      <c r="B310" s="4"/>
    </row>
    <row r="311" ht="12.75">
      <c r="B311" s="4"/>
    </row>
    <row r="312" spans="2:17" ht="12.75">
      <c r="B312" s="4"/>
      <c r="C312" s="104" t="s">
        <v>182</v>
      </c>
      <c r="D312" s="104"/>
      <c r="E312" s="104"/>
      <c r="F312" s="104"/>
      <c r="G312" s="104"/>
      <c r="K312" s="105" t="s">
        <v>183</v>
      </c>
      <c r="L312" s="105"/>
      <c r="M312" s="105"/>
      <c r="N312" s="105"/>
      <c r="O312" s="105"/>
      <c r="P312" s="105"/>
      <c r="Q312" s="105"/>
    </row>
    <row r="313" spans="2:17" ht="12.75">
      <c r="B313" s="4"/>
      <c r="C313" s="30"/>
      <c r="D313" s="30"/>
      <c r="E313" s="30"/>
      <c r="F313" s="30"/>
      <c r="G313" s="30"/>
      <c r="K313" s="26"/>
      <c r="L313" s="26"/>
      <c r="M313" s="26"/>
      <c r="N313" s="26"/>
      <c r="O313" s="26"/>
      <c r="P313" s="26"/>
      <c r="Q313" s="26"/>
    </row>
    <row r="314" spans="2:17" ht="12.75">
      <c r="B314" s="4"/>
      <c r="C314" s="30"/>
      <c r="D314" s="30"/>
      <c r="E314" s="30"/>
      <c r="F314" s="30"/>
      <c r="G314" s="30"/>
      <c r="K314" s="26"/>
      <c r="L314" s="26"/>
      <c r="M314" s="26"/>
      <c r="N314" s="26"/>
      <c r="O314" s="26"/>
      <c r="P314" s="26"/>
      <c r="Q314" s="26"/>
    </row>
    <row r="315" spans="2:17" ht="12.75">
      <c r="B315" s="4"/>
      <c r="C315" s="30"/>
      <c r="D315" s="30"/>
      <c r="E315" s="30"/>
      <c r="F315" s="30"/>
      <c r="G315" s="30"/>
      <c r="K315" s="26"/>
      <c r="L315" s="26"/>
      <c r="M315" s="26"/>
      <c r="N315" s="26"/>
      <c r="O315" s="26"/>
      <c r="P315" s="26"/>
      <c r="Q315" s="26"/>
    </row>
    <row r="316" spans="2:3" ht="12.75">
      <c r="B316" s="4" t="s">
        <v>184</v>
      </c>
      <c r="C316" s="2" t="s">
        <v>185</v>
      </c>
    </row>
    <row r="317" spans="2:3" ht="12.75">
      <c r="B317" s="4"/>
      <c r="C317" s="2" t="s">
        <v>186</v>
      </c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  <row r="497" ht="12.75">
      <c r="B497" s="4"/>
    </row>
    <row r="498" ht="12.75">
      <c r="B498" s="4"/>
    </row>
    <row r="499" ht="12.75">
      <c r="B499" s="4"/>
    </row>
    <row r="500" ht="12.75">
      <c r="B500" s="4"/>
    </row>
    <row r="501" ht="12.75">
      <c r="B501" s="4"/>
    </row>
    <row r="502" ht="12.75">
      <c r="B502" s="4"/>
    </row>
    <row r="503" ht="12.75">
      <c r="B503" s="4"/>
    </row>
    <row r="504" ht="12.75">
      <c r="B504" s="4"/>
    </row>
    <row r="505" ht="12.75">
      <c r="B505" s="4"/>
    </row>
    <row r="506" ht="12.75">
      <c r="B506" s="4"/>
    </row>
    <row r="507" ht="12.75">
      <c r="B507" s="4"/>
    </row>
    <row r="508" ht="12.75">
      <c r="B508" s="4"/>
    </row>
    <row r="509" ht="12.75">
      <c r="B509" s="4"/>
    </row>
    <row r="510" ht="12.75">
      <c r="B510" s="4"/>
    </row>
    <row r="511" ht="12.75">
      <c r="B511" s="4"/>
    </row>
    <row r="512" ht="12.75">
      <c r="B512" s="4"/>
    </row>
    <row r="513" ht="12.75">
      <c r="B513" s="4"/>
    </row>
    <row r="514" ht="12.75">
      <c r="B514" s="4"/>
    </row>
    <row r="515" ht="12.75">
      <c r="B515" s="4"/>
    </row>
    <row r="516" ht="12.75">
      <c r="B516" s="4"/>
    </row>
    <row r="517" ht="12.75">
      <c r="B517" s="4"/>
    </row>
    <row r="518" ht="12.75">
      <c r="B518" s="4"/>
    </row>
    <row r="519" ht="12.75">
      <c r="B519" s="4"/>
    </row>
    <row r="520" ht="12.75">
      <c r="B520" s="4"/>
    </row>
    <row r="521" ht="12.75">
      <c r="B521" s="4"/>
    </row>
    <row r="522" ht="12.75">
      <c r="B522" s="4"/>
    </row>
    <row r="523" ht="12.75">
      <c r="B523" s="4"/>
    </row>
    <row r="524" ht="12.75">
      <c r="B524" s="4"/>
    </row>
    <row r="525" ht="12.75">
      <c r="B525" s="4"/>
    </row>
    <row r="526" ht="12.75">
      <c r="B526" s="4"/>
    </row>
    <row r="527" ht="12.75">
      <c r="B527" s="4"/>
    </row>
    <row r="528" ht="12.75">
      <c r="B528" s="4"/>
    </row>
    <row r="529" ht="12.75">
      <c r="B529" s="4"/>
    </row>
    <row r="530" ht="12.75">
      <c r="B530" s="4"/>
    </row>
    <row r="531" ht="12.75">
      <c r="B531" s="4"/>
    </row>
    <row r="532" ht="12.75">
      <c r="B532" s="4"/>
    </row>
    <row r="533" ht="12.75">
      <c r="B533" s="4"/>
    </row>
    <row r="534" ht="12.75">
      <c r="B534" s="4"/>
    </row>
    <row r="535" ht="12.75">
      <c r="B535" s="4"/>
    </row>
    <row r="536" ht="12.75">
      <c r="B536" s="4"/>
    </row>
    <row r="537" ht="12.75">
      <c r="B537" s="4"/>
    </row>
    <row r="538" ht="12.75">
      <c r="B538" s="4"/>
    </row>
    <row r="539" ht="12.75">
      <c r="B539" s="4"/>
    </row>
    <row r="540" ht="12.75">
      <c r="B540" s="4"/>
    </row>
    <row r="541" ht="12.75">
      <c r="B541" s="4"/>
    </row>
    <row r="542" ht="12.75">
      <c r="B542" s="4"/>
    </row>
    <row r="543" ht="12.75">
      <c r="B543" s="4"/>
    </row>
    <row r="544" ht="12.75">
      <c r="B544" s="4"/>
    </row>
    <row r="545" ht="12.75">
      <c r="B545" s="4"/>
    </row>
    <row r="546" ht="12.75">
      <c r="B546" s="4"/>
    </row>
    <row r="547" ht="12.75">
      <c r="B547" s="4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</sheetData>
  <sheetProtection/>
  <mergeCells count="22">
    <mergeCell ref="M2:R2"/>
    <mergeCell ref="M3:O3"/>
    <mergeCell ref="Q3:R3"/>
    <mergeCell ref="B5:R5"/>
    <mergeCell ref="C6:Q6"/>
    <mergeCell ref="D18:O18"/>
    <mergeCell ref="C18:C19"/>
    <mergeCell ref="D20:R20"/>
    <mergeCell ref="Q18:Q19"/>
    <mergeCell ref="R18:R19"/>
    <mergeCell ref="M10:R10"/>
    <mergeCell ref="M11:R11"/>
    <mergeCell ref="M12:R12"/>
    <mergeCell ref="M13:R13"/>
    <mergeCell ref="D15:O15"/>
    <mergeCell ref="G14:J14"/>
    <mergeCell ref="B18:B20"/>
    <mergeCell ref="C312:G312"/>
    <mergeCell ref="K312:Q312"/>
    <mergeCell ref="B308:C308"/>
    <mergeCell ref="D70:R70"/>
    <mergeCell ref="C22:D22"/>
  </mergeCells>
  <printOptions/>
  <pageMargins left="0.7" right="0.7" top="0.29" bottom="0.31" header="0.3" footer="0.3"/>
  <pageSetup horizontalDpi="600" verticalDpi="600" orientation="landscape" paperSize="9" r:id="rId1"/>
  <ignoredErrors>
    <ignoredError sqref="B222 B287 B267 B227 B236" numberStoredAsText="1"/>
    <ignoredError sqref="B249:B266 B280:B28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3"/>
  <sheetViews>
    <sheetView tabSelected="1" zoomScalePageLayoutView="0" workbookViewId="0" topLeftCell="A1">
      <selection activeCell="B74" sqref="B74"/>
    </sheetView>
  </sheetViews>
  <sheetFormatPr defaultColWidth="9.140625" defaultRowHeight="15"/>
  <cols>
    <col min="1" max="1" width="4.421875" style="0" customWidth="1"/>
    <col min="2" max="2" width="17.00390625" style="0" customWidth="1"/>
    <col min="3" max="3" width="5.00390625" style="0" customWidth="1"/>
    <col min="4" max="4" width="3.00390625" style="0" customWidth="1"/>
    <col min="5" max="5" width="6.00390625" style="0" customWidth="1"/>
    <col min="6" max="7" width="3.8515625" style="0" customWidth="1"/>
    <col min="8" max="8" width="4.140625" style="0" customWidth="1"/>
    <col min="9" max="9" width="3.00390625" style="0" customWidth="1"/>
    <col min="10" max="10" width="4.8515625" style="0" customWidth="1"/>
    <col min="11" max="11" width="4.57421875" style="0" customWidth="1"/>
    <col min="12" max="12" width="4.00390625" style="0" customWidth="1"/>
    <col min="13" max="13" width="3.57421875" style="0" customWidth="1"/>
    <col min="14" max="14" width="3.140625" style="0" customWidth="1"/>
    <col min="15" max="15" width="4.421875" style="0" customWidth="1"/>
    <col min="16" max="16" width="2.7109375" style="0" customWidth="1"/>
    <col min="17" max="17" width="2.8515625" style="0" customWidth="1"/>
    <col min="18" max="18" width="3.00390625" style="0" customWidth="1"/>
    <col min="19" max="19" width="3.8515625" style="0" customWidth="1"/>
    <col min="20" max="20" width="4.28125" style="0" customWidth="1"/>
    <col min="21" max="22" width="3.57421875" style="0" customWidth="1"/>
    <col min="23" max="23" width="3.140625" style="0" customWidth="1"/>
    <col min="24" max="24" width="3.57421875" style="0" customWidth="1"/>
    <col min="25" max="25" width="3.28125" style="0" customWidth="1"/>
    <col min="26" max="26" width="3.140625" style="0" customWidth="1"/>
    <col min="27" max="27" width="3.28125" style="0" customWidth="1"/>
    <col min="28" max="28" width="2.8515625" style="0" customWidth="1"/>
    <col min="29" max="29" width="6.8515625" style="0" customWidth="1"/>
    <col min="30" max="30" width="9.8515625" style="0" customWidth="1"/>
    <col min="31" max="31" width="5.8515625" style="0" customWidth="1"/>
    <col min="32" max="32" width="10.8515625" style="0" customWidth="1"/>
    <col min="33" max="33" width="9.57421875" style="0" bestFit="1" customWidth="1"/>
  </cols>
  <sheetData>
    <row r="1" spans="1:30" ht="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21" t="s">
        <v>149</v>
      </c>
      <c r="Y1" s="121"/>
      <c r="Z1" s="121"/>
      <c r="AA1" s="122"/>
      <c r="AB1" s="122"/>
      <c r="AC1" s="122"/>
      <c r="AD1" s="122"/>
    </row>
    <row r="2" spans="1:30" ht="1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122" t="s">
        <v>470</v>
      </c>
      <c r="Y2" s="122"/>
      <c r="Z2" s="122"/>
      <c r="AA2" s="121"/>
      <c r="AB2" s="121"/>
      <c r="AC2" s="121"/>
      <c r="AD2" s="121"/>
    </row>
    <row r="3" spans="1:30" ht="1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22"/>
      <c r="Y3" s="122"/>
      <c r="Z3" s="122"/>
      <c r="AA3" s="122"/>
      <c r="AB3" s="122"/>
      <c r="AC3" s="122"/>
      <c r="AD3" s="122"/>
    </row>
    <row r="4" spans="1:30" ht="18.75" customHeight="1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122" t="s">
        <v>471</v>
      </c>
      <c r="Y4" s="122"/>
      <c r="Z4" s="122"/>
      <c r="AA4" s="122"/>
      <c r="AB4" s="122"/>
      <c r="AC4" s="122"/>
      <c r="AD4" s="122"/>
    </row>
    <row r="5" spans="1:30" ht="24" customHeight="1">
      <c r="A5" s="1"/>
      <c r="B5" s="2"/>
      <c r="C5" s="3"/>
      <c r="D5" s="3"/>
      <c r="E5" s="3"/>
      <c r="F5" s="99" t="s">
        <v>152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3"/>
      <c r="S5" s="3"/>
      <c r="T5" s="3"/>
      <c r="U5" s="3"/>
      <c r="V5" s="3"/>
      <c r="W5" s="3"/>
      <c r="X5" s="36"/>
      <c r="Y5" s="36"/>
      <c r="Z5" s="36"/>
      <c r="AA5" s="36"/>
      <c r="AB5" s="36"/>
      <c r="AC5" s="36"/>
      <c r="AD5" s="36"/>
    </row>
    <row r="6" spans="1:32" ht="15">
      <c r="A6" s="1"/>
      <c r="B6" s="132" t="s">
        <v>548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36"/>
      <c r="AF6" s="70"/>
    </row>
    <row r="7" spans="1:30" ht="4.5" customHeight="1" thickBot="1">
      <c r="A7" s="1"/>
      <c r="B7" s="2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36"/>
      <c r="AD7" s="36"/>
    </row>
    <row r="8" spans="1:30" ht="15.75" hidden="1" thickBot="1">
      <c r="A8" s="1"/>
      <c r="B8" s="2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36"/>
      <c r="AD8" s="36"/>
    </row>
    <row r="9" spans="1:31" ht="15">
      <c r="A9" s="101"/>
      <c r="B9" s="115" t="s">
        <v>1</v>
      </c>
      <c r="C9" s="114" t="s">
        <v>3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5"/>
      <c r="AC9" s="95" t="s">
        <v>235</v>
      </c>
      <c r="AD9" s="97" t="s">
        <v>181</v>
      </c>
      <c r="AE9" s="93" t="s">
        <v>467</v>
      </c>
    </row>
    <row r="10" spans="1:34" ht="208.5" customHeight="1">
      <c r="A10" s="102"/>
      <c r="B10" s="116"/>
      <c r="C10" s="29" t="s">
        <v>201</v>
      </c>
      <c r="D10" s="29" t="s">
        <v>202</v>
      </c>
      <c r="E10" s="29" t="s">
        <v>355</v>
      </c>
      <c r="F10" s="29" t="s">
        <v>203</v>
      </c>
      <c r="G10" s="29" t="s">
        <v>531</v>
      </c>
      <c r="H10" s="29" t="s">
        <v>539</v>
      </c>
      <c r="I10" s="29" t="s">
        <v>530</v>
      </c>
      <c r="J10" s="29" t="s">
        <v>538</v>
      </c>
      <c r="K10" s="29" t="s">
        <v>534</v>
      </c>
      <c r="L10" s="29" t="s">
        <v>544</v>
      </c>
      <c r="M10" s="29" t="s">
        <v>546</v>
      </c>
      <c r="N10" s="29" t="s">
        <v>205</v>
      </c>
      <c r="O10" s="29" t="s">
        <v>533</v>
      </c>
      <c r="P10" s="29" t="s">
        <v>529</v>
      </c>
      <c r="Q10" s="29" t="s">
        <v>206</v>
      </c>
      <c r="R10" s="29" t="s">
        <v>207</v>
      </c>
      <c r="S10" s="29" t="s">
        <v>21</v>
      </c>
      <c r="T10" s="29" t="s">
        <v>532</v>
      </c>
      <c r="U10" s="29" t="s">
        <v>540</v>
      </c>
      <c r="V10" s="29" t="s">
        <v>535</v>
      </c>
      <c r="W10" s="29" t="s">
        <v>536</v>
      </c>
      <c r="X10" s="29" t="s">
        <v>208</v>
      </c>
      <c r="Y10" s="29" t="s">
        <v>210</v>
      </c>
      <c r="Z10" s="29" t="s">
        <v>543</v>
      </c>
      <c r="AA10" s="29" t="s">
        <v>209</v>
      </c>
      <c r="AB10" s="29" t="s">
        <v>230</v>
      </c>
      <c r="AC10" s="96"/>
      <c r="AD10" s="128"/>
      <c r="AE10" s="94"/>
      <c r="AF10" s="73"/>
      <c r="AG10" s="72"/>
      <c r="AH10" t="s">
        <v>468</v>
      </c>
    </row>
    <row r="11" spans="1:33" ht="15">
      <c r="A11" s="102"/>
      <c r="B11" s="85"/>
      <c r="C11" s="85">
        <v>1</v>
      </c>
      <c r="D11" s="85">
        <v>2</v>
      </c>
      <c r="E11" s="85">
        <v>3</v>
      </c>
      <c r="F11" s="85">
        <v>4</v>
      </c>
      <c r="G11" s="85">
        <v>5</v>
      </c>
      <c r="H11" s="85">
        <v>6</v>
      </c>
      <c r="I11" s="85">
        <v>7</v>
      </c>
      <c r="J11" s="85">
        <v>8</v>
      </c>
      <c r="K11" s="85">
        <v>9</v>
      </c>
      <c r="L11" s="85">
        <v>10</v>
      </c>
      <c r="M11" s="85">
        <v>11</v>
      </c>
      <c r="N11" s="85">
        <v>12</v>
      </c>
      <c r="O11" s="85">
        <v>13</v>
      </c>
      <c r="P11" s="85">
        <v>14</v>
      </c>
      <c r="Q11" s="85">
        <v>15</v>
      </c>
      <c r="R11" s="85">
        <v>16</v>
      </c>
      <c r="S11" s="85">
        <v>17</v>
      </c>
      <c r="T11" s="85">
        <v>18</v>
      </c>
      <c r="U11" s="85">
        <v>19</v>
      </c>
      <c r="V11" s="85">
        <v>20</v>
      </c>
      <c r="W11" s="85">
        <v>21</v>
      </c>
      <c r="X11" s="85">
        <v>22</v>
      </c>
      <c r="Y11" s="85">
        <v>23</v>
      </c>
      <c r="Z11" s="85">
        <v>24</v>
      </c>
      <c r="AA11" s="85">
        <v>25</v>
      </c>
      <c r="AB11" s="85">
        <v>26</v>
      </c>
      <c r="AC11" s="85">
        <v>27</v>
      </c>
      <c r="AD11" s="86">
        <v>28</v>
      </c>
      <c r="AE11" s="74">
        <v>29</v>
      </c>
      <c r="AF11" s="73"/>
      <c r="AG11" s="72"/>
    </row>
    <row r="12" spans="1:31" ht="15.75" thickBot="1">
      <c r="A12" s="103"/>
      <c r="B12" s="8" t="s">
        <v>2</v>
      </c>
      <c r="C12" s="129" t="s">
        <v>528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1"/>
      <c r="AE12" s="69"/>
    </row>
    <row r="13" spans="1:31" ht="15">
      <c r="A13" s="75">
        <v>1</v>
      </c>
      <c r="B13" s="76" t="s">
        <v>472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8"/>
      <c r="Z13" s="79"/>
      <c r="AA13" s="79"/>
      <c r="AB13" s="79"/>
      <c r="AC13" s="80"/>
      <c r="AD13" s="78"/>
      <c r="AE13" s="69"/>
    </row>
    <row r="14" spans="1:31" ht="15">
      <c r="A14" s="81"/>
      <c r="B14" s="127"/>
      <c r="C14" s="9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3"/>
      <c r="Z14" s="83"/>
      <c r="AA14" s="79"/>
      <c r="AB14" s="79"/>
      <c r="AC14" s="84"/>
      <c r="AD14" s="83"/>
      <c r="AE14" s="69"/>
    </row>
    <row r="15" spans="1:33" ht="15">
      <c r="A15" s="69" t="s">
        <v>473</v>
      </c>
      <c r="B15" s="69" t="s">
        <v>416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>
        <v>1</v>
      </c>
      <c r="U15" s="71"/>
      <c r="V15" s="71"/>
      <c r="W15" s="71"/>
      <c r="X15" s="71"/>
      <c r="Y15" s="71"/>
      <c r="Z15" s="71"/>
      <c r="AA15" s="71"/>
      <c r="AB15" s="71">
        <v>1</v>
      </c>
      <c r="AC15" s="71">
        <v>52</v>
      </c>
      <c r="AD15" s="91">
        <v>28560.64</v>
      </c>
      <c r="AE15" s="69" t="s">
        <v>547</v>
      </c>
      <c r="AG15" s="90"/>
    </row>
    <row r="16" spans="1:33" ht="15">
      <c r="A16" s="69" t="s">
        <v>474</v>
      </c>
      <c r="B16" s="69" t="s">
        <v>417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>
        <v>20</v>
      </c>
      <c r="S16" s="71"/>
      <c r="T16" s="71"/>
      <c r="U16" s="71"/>
      <c r="V16" s="71"/>
      <c r="W16" s="71"/>
      <c r="X16" s="71"/>
      <c r="Y16" s="71"/>
      <c r="Z16" s="71"/>
      <c r="AA16" s="71"/>
      <c r="AB16" s="71">
        <v>1</v>
      </c>
      <c r="AC16" s="71">
        <v>24</v>
      </c>
      <c r="AD16" s="91">
        <v>20117.63</v>
      </c>
      <c r="AE16" s="69" t="s">
        <v>547</v>
      </c>
      <c r="AG16" s="90"/>
    </row>
    <row r="17" spans="1:33" ht="15">
      <c r="A17" s="69" t="s">
        <v>475</v>
      </c>
      <c r="B17" s="69" t="s">
        <v>418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>
        <v>20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>
        <v>6</v>
      </c>
      <c r="AD17" s="91">
        <v>8245.37</v>
      </c>
      <c r="AE17" s="69" t="s">
        <v>547</v>
      </c>
      <c r="AG17" s="90"/>
    </row>
    <row r="18" spans="1:33" ht="15">
      <c r="A18" s="69" t="s">
        <v>476</v>
      </c>
      <c r="B18" s="69" t="s">
        <v>419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>
        <v>2</v>
      </c>
      <c r="T18" s="71"/>
      <c r="U18" s="71"/>
      <c r="V18" s="71"/>
      <c r="W18" s="71"/>
      <c r="X18" s="71"/>
      <c r="Y18" s="71"/>
      <c r="Z18" s="71"/>
      <c r="AA18" s="71"/>
      <c r="AB18" s="71"/>
      <c r="AC18" s="71">
        <v>20</v>
      </c>
      <c r="AD18" s="91">
        <v>0</v>
      </c>
      <c r="AE18" s="69" t="s">
        <v>547</v>
      </c>
      <c r="AG18" s="90"/>
    </row>
    <row r="19" spans="1:33" ht="15">
      <c r="A19" s="69" t="s">
        <v>477</v>
      </c>
      <c r="B19" s="69" t="s">
        <v>420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>
        <v>4</v>
      </c>
      <c r="U19" s="71">
        <v>1</v>
      </c>
      <c r="V19" s="71"/>
      <c r="W19" s="71"/>
      <c r="X19" s="71"/>
      <c r="Y19" s="71"/>
      <c r="Z19" s="71"/>
      <c r="AA19" s="71"/>
      <c r="AB19" s="71"/>
      <c r="AC19" s="71">
        <v>5.5</v>
      </c>
      <c r="AD19" s="91">
        <v>0</v>
      </c>
      <c r="AE19" s="69" t="s">
        <v>547</v>
      </c>
      <c r="AG19" s="90"/>
    </row>
    <row r="20" spans="1:33" ht="15">
      <c r="A20" s="69" t="s">
        <v>478</v>
      </c>
      <c r="B20" s="69" t="s">
        <v>421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>
        <v>1</v>
      </c>
      <c r="Z20" s="71"/>
      <c r="AA20" s="71"/>
      <c r="AB20" s="71">
        <v>1</v>
      </c>
      <c r="AC20" s="71">
        <v>22</v>
      </c>
      <c r="AD20" s="91">
        <v>34900.36</v>
      </c>
      <c r="AE20" s="69" t="s">
        <v>547</v>
      </c>
      <c r="AG20" s="90"/>
    </row>
    <row r="21" spans="1:33" ht="15">
      <c r="A21" s="69" t="s">
        <v>479</v>
      </c>
      <c r="B21" s="69" t="s">
        <v>422</v>
      </c>
      <c r="C21" s="71"/>
      <c r="D21" s="71"/>
      <c r="E21" s="71"/>
      <c r="F21" s="71"/>
      <c r="G21" s="71"/>
      <c r="H21" s="71"/>
      <c r="I21" s="71"/>
      <c r="J21" s="71"/>
      <c r="K21" s="71">
        <v>6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>
        <v>1</v>
      </c>
      <c r="Z21" s="71"/>
      <c r="AA21" s="71"/>
      <c r="AB21" s="71"/>
      <c r="AC21" s="71">
        <v>13.6</v>
      </c>
      <c r="AD21" s="91">
        <v>5718.97</v>
      </c>
      <c r="AE21" s="69" t="s">
        <v>547</v>
      </c>
      <c r="AG21" s="90"/>
    </row>
    <row r="22" spans="1:33" ht="15">
      <c r="A22" s="69" t="s">
        <v>480</v>
      </c>
      <c r="B22" s="69" t="s">
        <v>423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>
        <v>2</v>
      </c>
      <c r="T22" s="71"/>
      <c r="U22" s="71"/>
      <c r="V22" s="71"/>
      <c r="W22" s="71"/>
      <c r="X22" s="71"/>
      <c r="Y22" s="71"/>
      <c r="Z22" s="71"/>
      <c r="AA22" s="71"/>
      <c r="AB22" s="71"/>
      <c r="AC22" s="71">
        <v>20</v>
      </c>
      <c r="AD22" s="91">
        <v>523.62</v>
      </c>
      <c r="AE22" s="69" t="s">
        <v>547</v>
      </c>
      <c r="AG22" s="90"/>
    </row>
    <row r="23" spans="1:33" ht="15">
      <c r="A23" s="69" t="s">
        <v>481</v>
      </c>
      <c r="B23" s="69" t="s">
        <v>424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>
        <v>2</v>
      </c>
      <c r="X23" s="71"/>
      <c r="Y23" s="71"/>
      <c r="Z23" s="71"/>
      <c r="AA23" s="71"/>
      <c r="AB23" s="71">
        <v>1</v>
      </c>
      <c r="AC23" s="71">
        <v>23</v>
      </c>
      <c r="AD23" s="91">
        <v>1382.58</v>
      </c>
      <c r="AE23" s="69" t="s">
        <v>547</v>
      </c>
      <c r="AG23" s="90"/>
    </row>
    <row r="24" spans="1:33" ht="15">
      <c r="A24" s="69" t="s">
        <v>482</v>
      </c>
      <c r="B24" s="69" t="s">
        <v>425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>
        <v>1</v>
      </c>
      <c r="AC24" s="71">
        <v>18</v>
      </c>
      <c r="AD24" s="91">
        <v>4707.95</v>
      </c>
      <c r="AE24" s="69" t="s">
        <v>547</v>
      </c>
      <c r="AG24" s="90"/>
    </row>
    <row r="25" spans="1:33" ht="15">
      <c r="A25" s="69" t="s">
        <v>483</v>
      </c>
      <c r="B25" s="69" t="s">
        <v>426</v>
      </c>
      <c r="C25" s="71"/>
      <c r="D25" s="71"/>
      <c r="E25" s="71"/>
      <c r="F25" s="71">
        <v>30</v>
      </c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>
        <v>58</v>
      </c>
      <c r="U25" s="71"/>
      <c r="V25" s="71"/>
      <c r="W25" s="71"/>
      <c r="X25" s="71"/>
      <c r="Y25" s="71"/>
      <c r="Z25" s="71"/>
      <c r="AA25" s="71"/>
      <c r="AB25" s="71"/>
      <c r="AC25" s="71">
        <v>65.8</v>
      </c>
      <c r="AD25" s="91">
        <v>148664</v>
      </c>
      <c r="AE25" s="69" t="s">
        <v>547</v>
      </c>
      <c r="AG25" s="90"/>
    </row>
    <row r="26" spans="1:33" ht="15">
      <c r="A26" s="69" t="s">
        <v>484</v>
      </c>
      <c r="B26" s="69" t="s">
        <v>427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>
        <v>10</v>
      </c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>
        <v>4</v>
      </c>
      <c r="AD26" s="91">
        <v>1750.12</v>
      </c>
      <c r="AE26" s="69" t="s">
        <v>547</v>
      </c>
      <c r="AG26" s="90"/>
    </row>
    <row r="27" spans="1:33" ht="15">
      <c r="A27" s="69" t="s">
        <v>485</v>
      </c>
      <c r="B27" s="69" t="s">
        <v>428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>
        <v>1</v>
      </c>
      <c r="Z27" s="71"/>
      <c r="AA27" s="71"/>
      <c r="AB27" s="71">
        <v>2</v>
      </c>
      <c r="AC27" s="71">
        <v>46</v>
      </c>
      <c r="AD27" s="91">
        <v>90342.65</v>
      </c>
      <c r="AE27" s="69" t="s">
        <v>547</v>
      </c>
      <c r="AG27" s="90"/>
    </row>
    <row r="28" spans="1:33" ht="15">
      <c r="A28" s="69" t="s">
        <v>486</v>
      </c>
      <c r="B28" s="69" t="s">
        <v>429</v>
      </c>
      <c r="C28" s="71">
        <v>20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>
        <v>1</v>
      </c>
      <c r="Z28" s="71"/>
      <c r="AA28" s="71"/>
      <c r="AB28" s="71">
        <v>1</v>
      </c>
      <c r="AC28" s="71">
        <v>52</v>
      </c>
      <c r="AD28" s="91">
        <v>56778.05</v>
      </c>
      <c r="AE28" s="69" t="s">
        <v>547</v>
      </c>
      <c r="AG28" s="90"/>
    </row>
    <row r="29" spans="1:33" ht="15">
      <c r="A29" s="69" t="s">
        <v>487</v>
      </c>
      <c r="B29" s="69" t="s">
        <v>430</v>
      </c>
      <c r="C29" s="71"/>
      <c r="D29" s="71"/>
      <c r="E29" s="71"/>
      <c r="F29" s="71">
        <v>15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>
        <v>1</v>
      </c>
      <c r="AC29" s="71">
        <v>38</v>
      </c>
      <c r="AD29" s="91">
        <v>31186.28</v>
      </c>
      <c r="AE29" s="69" t="s">
        <v>547</v>
      </c>
      <c r="AG29" s="90"/>
    </row>
    <row r="30" spans="1:33" ht="15">
      <c r="A30" s="69" t="s">
        <v>488</v>
      </c>
      <c r="B30" s="69" t="s">
        <v>431</v>
      </c>
      <c r="C30" s="71"/>
      <c r="D30" s="71"/>
      <c r="E30" s="71"/>
      <c r="F30" s="71"/>
      <c r="G30" s="71"/>
      <c r="H30" s="71"/>
      <c r="I30" s="71"/>
      <c r="J30" s="71"/>
      <c r="K30" s="71">
        <v>50</v>
      </c>
      <c r="L30" s="71"/>
      <c r="M30" s="71"/>
      <c r="N30" s="71"/>
      <c r="O30" s="71"/>
      <c r="P30" s="71"/>
      <c r="Q30" s="71"/>
      <c r="R30" s="71"/>
      <c r="S30" s="71"/>
      <c r="T30" s="71">
        <v>43</v>
      </c>
      <c r="U30" s="71"/>
      <c r="V30" s="71"/>
      <c r="W30" s="71"/>
      <c r="X30" s="71"/>
      <c r="Y30" s="71"/>
      <c r="Z30" s="71"/>
      <c r="AA30" s="71"/>
      <c r="AB30" s="71">
        <v>2</v>
      </c>
      <c r="AC30" s="71">
        <v>96.5</v>
      </c>
      <c r="AD30" s="91">
        <v>54985</v>
      </c>
      <c r="AE30" s="69" t="s">
        <v>547</v>
      </c>
      <c r="AG30" s="90"/>
    </row>
    <row r="31" spans="1:33" ht="15">
      <c r="A31" s="69" t="s">
        <v>489</v>
      </c>
      <c r="B31" s="69" t="s">
        <v>432</v>
      </c>
      <c r="C31" s="71"/>
      <c r="D31" s="71"/>
      <c r="E31" s="71"/>
      <c r="F31" s="71">
        <v>6</v>
      </c>
      <c r="G31" s="71">
        <v>1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>
        <v>1</v>
      </c>
      <c r="W31" s="71"/>
      <c r="X31" s="71"/>
      <c r="Y31" s="71"/>
      <c r="Z31" s="71"/>
      <c r="AA31" s="71"/>
      <c r="AB31" s="71">
        <v>1</v>
      </c>
      <c r="AC31" s="71">
        <v>41</v>
      </c>
      <c r="AD31" s="91">
        <v>58746</v>
      </c>
      <c r="AE31" s="69" t="s">
        <v>547</v>
      </c>
      <c r="AG31" s="90"/>
    </row>
    <row r="32" spans="1:33" ht="15">
      <c r="A32" s="69" t="s">
        <v>490</v>
      </c>
      <c r="B32" s="69" t="s">
        <v>433</v>
      </c>
      <c r="C32" s="71"/>
      <c r="D32" s="71"/>
      <c r="E32" s="71">
        <v>3</v>
      </c>
      <c r="F32" s="71"/>
      <c r="G32" s="71"/>
      <c r="H32" s="71"/>
      <c r="I32" s="71"/>
      <c r="J32" s="71">
        <v>120</v>
      </c>
      <c r="K32" s="71">
        <v>20</v>
      </c>
      <c r="L32" s="71"/>
      <c r="M32" s="71"/>
      <c r="N32" s="71"/>
      <c r="O32" s="71"/>
      <c r="P32" s="71"/>
      <c r="Q32" s="71"/>
      <c r="R32" s="71"/>
      <c r="S32" s="71">
        <v>12</v>
      </c>
      <c r="T32" s="71">
        <v>133</v>
      </c>
      <c r="U32" s="71"/>
      <c r="V32" s="71"/>
      <c r="W32" s="71">
        <v>1</v>
      </c>
      <c r="X32" s="71"/>
      <c r="Y32" s="71"/>
      <c r="Z32" s="71"/>
      <c r="AA32" s="71"/>
      <c r="AB32" s="71"/>
      <c r="AC32" s="71">
        <v>283.1</v>
      </c>
      <c r="AD32" s="91">
        <v>282270.15</v>
      </c>
      <c r="AE32" s="69" t="s">
        <v>547</v>
      </c>
      <c r="AG32" s="90"/>
    </row>
    <row r="33" spans="1:33" ht="15">
      <c r="A33" s="69" t="s">
        <v>491</v>
      </c>
      <c r="B33" s="69" t="s">
        <v>434</v>
      </c>
      <c r="C33" s="71">
        <v>10</v>
      </c>
      <c r="D33" s="71"/>
      <c r="E33" s="71"/>
      <c r="F33" s="71"/>
      <c r="G33" s="71"/>
      <c r="H33" s="71"/>
      <c r="I33" s="71"/>
      <c r="J33" s="71"/>
      <c r="K33" s="71">
        <v>6</v>
      </c>
      <c r="L33" s="71"/>
      <c r="M33" s="71"/>
      <c r="N33" s="71"/>
      <c r="O33" s="71"/>
      <c r="P33" s="71"/>
      <c r="Q33" s="71"/>
      <c r="R33" s="71"/>
      <c r="S33" s="71"/>
      <c r="T33" s="71">
        <v>2</v>
      </c>
      <c r="U33" s="71"/>
      <c r="V33" s="71"/>
      <c r="W33" s="71"/>
      <c r="X33" s="71"/>
      <c r="Y33" s="71"/>
      <c r="Z33" s="71"/>
      <c r="AA33" s="71"/>
      <c r="AB33" s="71">
        <v>1</v>
      </c>
      <c r="AC33" s="71">
        <v>37.7</v>
      </c>
      <c r="AD33" s="91">
        <v>12850.12</v>
      </c>
      <c r="AE33" s="69" t="s">
        <v>547</v>
      </c>
      <c r="AG33" s="90"/>
    </row>
    <row r="34" spans="1:33" ht="15">
      <c r="A34" s="69" t="s">
        <v>492</v>
      </c>
      <c r="B34" s="69" t="s">
        <v>435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>
        <v>5</v>
      </c>
      <c r="O34" s="71"/>
      <c r="P34" s="71"/>
      <c r="Q34" s="71"/>
      <c r="R34" s="71"/>
      <c r="S34" s="71"/>
      <c r="T34" s="71"/>
      <c r="U34" s="71"/>
      <c r="V34" s="71">
        <v>1</v>
      </c>
      <c r="W34" s="71"/>
      <c r="X34" s="71"/>
      <c r="Y34" s="71"/>
      <c r="Z34" s="71"/>
      <c r="AA34" s="71"/>
      <c r="AB34" s="71"/>
      <c r="AC34" s="71">
        <v>7</v>
      </c>
      <c r="AD34" s="91">
        <v>5000</v>
      </c>
      <c r="AE34" s="69" t="s">
        <v>547</v>
      </c>
      <c r="AG34" s="90"/>
    </row>
    <row r="35" spans="1:33" ht="15">
      <c r="A35" s="69" t="s">
        <v>493</v>
      </c>
      <c r="B35" s="69" t="s">
        <v>436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>
        <v>5</v>
      </c>
      <c r="O35" s="71"/>
      <c r="P35" s="71"/>
      <c r="Q35" s="71"/>
      <c r="R35" s="71"/>
      <c r="S35" s="71">
        <v>2</v>
      </c>
      <c r="T35" s="71">
        <v>3</v>
      </c>
      <c r="U35" s="71"/>
      <c r="V35" s="71"/>
      <c r="W35" s="71"/>
      <c r="X35" s="71"/>
      <c r="Y35" s="71"/>
      <c r="Z35" s="71"/>
      <c r="AA35" s="71"/>
      <c r="AB35" s="71"/>
      <c r="AC35" s="71">
        <v>16</v>
      </c>
      <c r="AD35" s="91">
        <v>1141.82</v>
      </c>
      <c r="AE35" s="69" t="s">
        <v>547</v>
      </c>
      <c r="AG35" s="90"/>
    </row>
    <row r="36" spans="1:33" ht="15">
      <c r="A36" s="69" t="s">
        <v>494</v>
      </c>
      <c r="B36" s="69" t="s">
        <v>437</v>
      </c>
      <c r="C36" s="71"/>
      <c r="D36" s="71"/>
      <c r="E36" s="71"/>
      <c r="F36" s="71"/>
      <c r="G36" s="71">
        <v>2</v>
      </c>
      <c r="H36" s="71"/>
      <c r="I36" s="71"/>
      <c r="J36" s="71"/>
      <c r="K36" s="71">
        <v>20</v>
      </c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>
        <v>1</v>
      </c>
      <c r="W36" s="71"/>
      <c r="X36" s="71"/>
      <c r="Y36" s="71"/>
      <c r="Z36" s="71"/>
      <c r="AA36" s="71"/>
      <c r="AB36" s="71"/>
      <c r="AC36" s="71">
        <v>44</v>
      </c>
      <c r="AD36" s="91">
        <v>1737</v>
      </c>
      <c r="AE36" s="69" t="s">
        <v>547</v>
      </c>
      <c r="AG36" s="90"/>
    </row>
    <row r="37" spans="1:33" ht="15">
      <c r="A37" s="69" t="s">
        <v>495</v>
      </c>
      <c r="B37" s="69" t="s">
        <v>438</v>
      </c>
      <c r="C37" s="71">
        <v>20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>
        <v>2</v>
      </c>
      <c r="X37" s="71"/>
      <c r="Y37" s="71"/>
      <c r="Z37" s="71"/>
      <c r="AA37" s="71"/>
      <c r="AB37" s="71"/>
      <c r="AC37" s="71">
        <v>15</v>
      </c>
      <c r="AD37" s="91">
        <v>31815</v>
      </c>
      <c r="AE37" s="69" t="s">
        <v>547</v>
      </c>
      <c r="AG37" s="90"/>
    </row>
    <row r="38" spans="1:33" ht="15">
      <c r="A38" s="69" t="s">
        <v>496</v>
      </c>
      <c r="B38" s="69" t="s">
        <v>439</v>
      </c>
      <c r="C38" s="71">
        <v>20</v>
      </c>
      <c r="D38" s="71"/>
      <c r="E38" s="71"/>
      <c r="F38" s="71"/>
      <c r="G38" s="71">
        <v>2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>
        <v>2</v>
      </c>
      <c r="U38" s="71"/>
      <c r="V38" s="71"/>
      <c r="W38" s="71"/>
      <c r="X38" s="71"/>
      <c r="Y38" s="71">
        <v>1</v>
      </c>
      <c r="Z38" s="71"/>
      <c r="AA38" s="71"/>
      <c r="AB38" s="71">
        <v>2</v>
      </c>
      <c r="AC38" s="71">
        <v>82.6</v>
      </c>
      <c r="AD38" s="91">
        <v>31815</v>
      </c>
      <c r="AE38" s="69" t="s">
        <v>547</v>
      </c>
      <c r="AG38" s="90"/>
    </row>
    <row r="39" spans="1:33" ht="15">
      <c r="A39" s="69" t="s">
        <v>497</v>
      </c>
      <c r="B39" s="69" t="s">
        <v>440</v>
      </c>
      <c r="C39" s="71"/>
      <c r="D39" s="71"/>
      <c r="E39" s="71"/>
      <c r="F39" s="71"/>
      <c r="G39" s="71">
        <v>3</v>
      </c>
      <c r="H39" s="71"/>
      <c r="I39" s="71"/>
      <c r="J39" s="71"/>
      <c r="K39" s="71">
        <v>20</v>
      </c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>
        <v>35</v>
      </c>
      <c r="AD39" s="91">
        <v>50669.6</v>
      </c>
      <c r="AE39" s="69" t="s">
        <v>547</v>
      </c>
      <c r="AG39" s="90"/>
    </row>
    <row r="40" spans="1:33" ht="15">
      <c r="A40" s="69" t="s">
        <v>498</v>
      </c>
      <c r="B40" s="69" t="s">
        <v>537</v>
      </c>
      <c r="C40" s="71"/>
      <c r="D40" s="71"/>
      <c r="E40" s="71"/>
      <c r="F40" s="71"/>
      <c r="G40" s="71">
        <v>3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>
        <v>46</v>
      </c>
      <c r="U40" s="71"/>
      <c r="V40" s="71"/>
      <c r="W40" s="71"/>
      <c r="X40" s="71">
        <v>30</v>
      </c>
      <c r="Y40" s="71"/>
      <c r="Z40" s="71"/>
      <c r="AA40" s="71"/>
      <c r="AB40" s="71"/>
      <c r="AC40" s="71">
        <v>73.2</v>
      </c>
      <c r="AD40" s="91">
        <v>29147</v>
      </c>
      <c r="AE40" s="69" t="s">
        <v>547</v>
      </c>
      <c r="AG40" s="90"/>
    </row>
    <row r="41" spans="1:33" ht="15">
      <c r="A41" s="69" t="s">
        <v>499</v>
      </c>
      <c r="B41" s="69" t="s">
        <v>441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>
        <v>48</v>
      </c>
      <c r="U41" s="71"/>
      <c r="V41" s="71"/>
      <c r="W41" s="71"/>
      <c r="X41" s="71">
        <v>30</v>
      </c>
      <c r="Y41" s="71"/>
      <c r="Z41" s="71"/>
      <c r="AA41" s="71"/>
      <c r="AB41" s="71"/>
      <c r="AC41" s="71">
        <v>44.6</v>
      </c>
      <c r="AD41" s="91">
        <v>16369.8</v>
      </c>
      <c r="AE41" s="69" t="s">
        <v>547</v>
      </c>
      <c r="AG41" s="90"/>
    </row>
    <row r="42" spans="1:33" ht="15">
      <c r="A42" s="69" t="s">
        <v>500</v>
      </c>
      <c r="B42" s="69" t="s">
        <v>442</v>
      </c>
      <c r="C42" s="71"/>
      <c r="D42" s="71"/>
      <c r="E42" s="71"/>
      <c r="F42" s="71"/>
      <c r="G42" s="71"/>
      <c r="H42" s="71"/>
      <c r="I42" s="71"/>
      <c r="J42" s="71"/>
      <c r="K42" s="71">
        <v>10</v>
      </c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>
        <v>1</v>
      </c>
      <c r="AC42" s="71">
        <v>24</v>
      </c>
      <c r="AD42" s="91">
        <v>8340.3</v>
      </c>
      <c r="AE42" s="69" t="s">
        <v>547</v>
      </c>
      <c r="AG42" s="90"/>
    </row>
    <row r="43" spans="1:33" ht="15">
      <c r="A43" s="69" t="s">
        <v>501</v>
      </c>
      <c r="B43" s="69" t="s">
        <v>443</v>
      </c>
      <c r="C43" s="71"/>
      <c r="D43" s="71"/>
      <c r="E43" s="71"/>
      <c r="F43" s="71">
        <v>15</v>
      </c>
      <c r="G43" s="71"/>
      <c r="H43" s="71"/>
      <c r="I43" s="71"/>
      <c r="J43" s="71"/>
      <c r="K43" s="71">
        <v>16</v>
      </c>
      <c r="L43" s="71"/>
      <c r="M43" s="71"/>
      <c r="N43" s="71"/>
      <c r="O43" s="71"/>
      <c r="P43" s="71"/>
      <c r="Q43" s="71"/>
      <c r="R43" s="71"/>
      <c r="S43" s="71"/>
      <c r="T43" s="71">
        <v>52</v>
      </c>
      <c r="U43" s="71"/>
      <c r="V43" s="71"/>
      <c r="W43" s="71"/>
      <c r="X43" s="71"/>
      <c r="Y43" s="71"/>
      <c r="Z43" s="71"/>
      <c r="AA43" s="71"/>
      <c r="AB43" s="71"/>
      <c r="AC43" s="71">
        <v>72.2</v>
      </c>
      <c r="AD43" s="91">
        <v>183778.12</v>
      </c>
      <c r="AE43" s="69" t="s">
        <v>547</v>
      </c>
      <c r="AG43" s="90"/>
    </row>
    <row r="44" spans="1:33" ht="15">
      <c r="A44" s="69" t="s">
        <v>502</v>
      </c>
      <c r="B44" s="69" t="s">
        <v>444</v>
      </c>
      <c r="C44" s="71">
        <v>10</v>
      </c>
      <c r="D44" s="71"/>
      <c r="E44" s="71"/>
      <c r="F44" s="71"/>
      <c r="G44" s="71">
        <v>1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>
        <v>1</v>
      </c>
      <c r="AC44" s="71">
        <v>40</v>
      </c>
      <c r="AD44" s="91">
        <v>3843.31</v>
      </c>
      <c r="AE44" s="69" t="s">
        <v>547</v>
      </c>
      <c r="AG44" s="90"/>
    </row>
    <row r="45" spans="1:33" ht="15">
      <c r="A45" s="69" t="s">
        <v>503</v>
      </c>
      <c r="B45" s="69" t="s">
        <v>445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>
        <v>1</v>
      </c>
      <c r="AC45" s="71">
        <v>120</v>
      </c>
      <c r="AD45" s="91">
        <v>20464</v>
      </c>
      <c r="AE45" s="69" t="s">
        <v>547</v>
      </c>
      <c r="AG45" s="90"/>
    </row>
    <row r="46" spans="1:33" ht="15">
      <c r="A46" s="69" t="s">
        <v>504</v>
      </c>
      <c r="B46" s="69" t="s">
        <v>446</v>
      </c>
      <c r="C46" s="71"/>
      <c r="D46" s="71"/>
      <c r="E46" s="71"/>
      <c r="F46" s="71">
        <v>45</v>
      </c>
      <c r="G46" s="71"/>
      <c r="H46" s="71"/>
      <c r="I46" s="71"/>
      <c r="J46" s="71"/>
      <c r="K46" s="71"/>
      <c r="L46" s="71">
        <v>12</v>
      </c>
      <c r="M46" s="71"/>
      <c r="N46" s="71">
        <v>20</v>
      </c>
      <c r="O46" s="71"/>
      <c r="P46" s="71"/>
      <c r="Q46" s="71"/>
      <c r="R46" s="71"/>
      <c r="S46" s="71"/>
      <c r="T46" s="71">
        <v>88</v>
      </c>
      <c r="U46" s="71"/>
      <c r="V46" s="71">
        <v>1</v>
      </c>
      <c r="W46" s="71"/>
      <c r="X46" s="71"/>
      <c r="Y46" s="71"/>
      <c r="Z46" s="71"/>
      <c r="AA46" s="71"/>
      <c r="AB46" s="71"/>
      <c r="AC46" s="71">
        <v>221.6</v>
      </c>
      <c r="AD46" s="91">
        <v>222524.15</v>
      </c>
      <c r="AE46" s="69" t="s">
        <v>547</v>
      </c>
      <c r="AG46" s="90"/>
    </row>
    <row r="47" spans="1:33" ht="15">
      <c r="A47" s="69" t="s">
        <v>505</v>
      </c>
      <c r="B47" s="69" t="s">
        <v>447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>
        <v>4</v>
      </c>
      <c r="P47" s="71"/>
      <c r="Q47" s="71"/>
      <c r="R47" s="71"/>
      <c r="S47" s="71">
        <v>1</v>
      </c>
      <c r="T47" s="71"/>
      <c r="U47" s="71"/>
      <c r="V47" s="71"/>
      <c r="W47" s="71"/>
      <c r="X47" s="71"/>
      <c r="Y47" s="71"/>
      <c r="Z47" s="71"/>
      <c r="AA47" s="71"/>
      <c r="AB47" s="71"/>
      <c r="AC47" s="71">
        <v>22.7</v>
      </c>
      <c r="AD47" s="91">
        <v>1748.59</v>
      </c>
      <c r="AE47" s="69" t="s">
        <v>547</v>
      </c>
      <c r="AG47" s="90"/>
    </row>
    <row r="48" spans="1:33" ht="15">
      <c r="A48" s="69" t="s">
        <v>506</v>
      </c>
      <c r="B48" s="69" t="s">
        <v>448</v>
      </c>
      <c r="C48" s="71"/>
      <c r="D48" s="71"/>
      <c r="E48" s="71"/>
      <c r="F48" s="71">
        <v>40</v>
      </c>
      <c r="G48" s="71">
        <v>1</v>
      </c>
      <c r="H48" s="71">
        <v>40</v>
      </c>
      <c r="I48" s="71"/>
      <c r="J48" s="71">
        <v>60</v>
      </c>
      <c r="K48" s="71"/>
      <c r="L48" s="71"/>
      <c r="M48" s="71"/>
      <c r="N48" s="71"/>
      <c r="O48" s="71"/>
      <c r="P48" s="71"/>
      <c r="Q48" s="71"/>
      <c r="R48" s="71"/>
      <c r="S48" s="71"/>
      <c r="T48" s="71">
        <v>59</v>
      </c>
      <c r="U48" s="71"/>
      <c r="V48" s="71">
        <v>1</v>
      </c>
      <c r="W48" s="71"/>
      <c r="X48" s="71"/>
      <c r="Y48" s="71"/>
      <c r="Z48" s="71"/>
      <c r="AA48" s="71"/>
      <c r="AB48" s="71"/>
      <c r="AC48" s="71">
        <v>138.8</v>
      </c>
      <c r="AD48" s="91">
        <v>123782.04</v>
      </c>
      <c r="AE48" s="69" t="s">
        <v>547</v>
      </c>
      <c r="AG48" s="90"/>
    </row>
    <row r="49" spans="1:33" ht="15">
      <c r="A49" s="69" t="s">
        <v>507</v>
      </c>
      <c r="B49" s="69" t="s">
        <v>449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>
        <v>10</v>
      </c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>
        <v>5</v>
      </c>
      <c r="AD49" s="91">
        <v>10489.05</v>
      </c>
      <c r="AE49" s="69" t="s">
        <v>547</v>
      </c>
      <c r="AG49" s="90"/>
    </row>
    <row r="50" spans="1:33" ht="15">
      <c r="A50" s="69" t="s">
        <v>508</v>
      </c>
      <c r="B50" s="69" t="s">
        <v>450</v>
      </c>
      <c r="C50" s="71"/>
      <c r="D50" s="71"/>
      <c r="E50" s="71"/>
      <c r="F50" s="71"/>
      <c r="G50" s="71"/>
      <c r="H50" s="71"/>
      <c r="I50" s="71"/>
      <c r="J50" s="71">
        <v>4000</v>
      </c>
      <c r="K50" s="71">
        <v>134</v>
      </c>
      <c r="L50" s="71"/>
      <c r="M50" s="71"/>
      <c r="N50" s="71"/>
      <c r="O50" s="71"/>
      <c r="P50" s="71"/>
      <c r="Q50" s="71"/>
      <c r="R50" s="71"/>
      <c r="S50" s="71"/>
      <c r="T50" s="71">
        <v>52</v>
      </c>
      <c r="U50" s="71"/>
      <c r="V50" s="71"/>
      <c r="W50" s="71">
        <v>1</v>
      </c>
      <c r="X50" s="71"/>
      <c r="Y50" s="71"/>
      <c r="Z50" s="71"/>
      <c r="AA50" s="71"/>
      <c r="AB50" s="71"/>
      <c r="AC50" s="71">
        <v>247</v>
      </c>
      <c r="AD50" s="91">
        <v>245592.78</v>
      </c>
      <c r="AE50" s="69" t="s">
        <v>547</v>
      </c>
      <c r="AG50" s="90"/>
    </row>
    <row r="51" spans="1:33" ht="15">
      <c r="A51" s="69" t="s">
        <v>509</v>
      </c>
      <c r="B51" s="69" t="s">
        <v>451</v>
      </c>
      <c r="C51" s="71"/>
      <c r="D51" s="71"/>
      <c r="E51" s="71"/>
      <c r="F51" s="71"/>
      <c r="G51" s="71"/>
      <c r="H51" s="71"/>
      <c r="I51" s="71"/>
      <c r="J51" s="71"/>
      <c r="K51" s="71">
        <v>20</v>
      </c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>
        <v>1</v>
      </c>
      <c r="AC51" s="71">
        <v>43</v>
      </c>
      <c r="AD51" s="91">
        <v>4117.93</v>
      </c>
      <c r="AE51" s="69" t="s">
        <v>547</v>
      </c>
      <c r="AG51" s="90"/>
    </row>
    <row r="52" spans="1:33" ht="15">
      <c r="A52" s="69" t="s">
        <v>510</v>
      </c>
      <c r="B52" s="69" t="s">
        <v>452</v>
      </c>
      <c r="C52" s="71"/>
      <c r="D52" s="71"/>
      <c r="E52" s="71"/>
      <c r="F52" s="71"/>
      <c r="G52" s="71">
        <v>1</v>
      </c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>
        <v>2</v>
      </c>
      <c r="X52" s="71"/>
      <c r="Y52" s="71">
        <v>1</v>
      </c>
      <c r="Z52" s="71"/>
      <c r="AA52" s="71"/>
      <c r="AB52" s="71">
        <v>1</v>
      </c>
      <c r="AC52" s="71">
        <v>40</v>
      </c>
      <c r="AD52" s="91">
        <v>24139.18</v>
      </c>
      <c r="AE52" s="69" t="s">
        <v>547</v>
      </c>
      <c r="AG52" s="90"/>
    </row>
    <row r="53" spans="1:33" ht="15">
      <c r="A53" s="69" t="s">
        <v>511</v>
      </c>
      <c r="B53" s="69" t="s">
        <v>453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>
        <v>1</v>
      </c>
      <c r="AC53" s="71">
        <v>17</v>
      </c>
      <c r="AD53" s="91">
        <v>30813</v>
      </c>
      <c r="AE53" s="69" t="s">
        <v>547</v>
      </c>
      <c r="AG53" s="90"/>
    </row>
    <row r="54" spans="1:33" ht="15">
      <c r="A54" s="69" t="s">
        <v>512</v>
      </c>
      <c r="B54" s="69" t="s">
        <v>454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>
        <v>35</v>
      </c>
      <c r="O54" s="71"/>
      <c r="P54" s="71"/>
      <c r="Q54" s="71"/>
      <c r="R54" s="71"/>
      <c r="S54" s="71"/>
      <c r="T54" s="71">
        <v>43</v>
      </c>
      <c r="U54" s="71"/>
      <c r="V54" s="71"/>
      <c r="W54" s="71">
        <v>1</v>
      </c>
      <c r="X54" s="71"/>
      <c r="Y54" s="71"/>
      <c r="Z54" s="71"/>
      <c r="AA54" s="71"/>
      <c r="AB54" s="71"/>
      <c r="AC54" s="71">
        <v>73.5</v>
      </c>
      <c r="AD54" s="91">
        <v>54940.42</v>
      </c>
      <c r="AE54" s="69" t="s">
        <v>547</v>
      </c>
      <c r="AG54" s="90"/>
    </row>
    <row r="55" spans="1:33" ht="15">
      <c r="A55" s="69" t="s">
        <v>513</v>
      </c>
      <c r="B55" s="69" t="s">
        <v>455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>
        <v>6</v>
      </c>
      <c r="U55" s="71"/>
      <c r="V55" s="71"/>
      <c r="W55" s="71"/>
      <c r="X55" s="71"/>
      <c r="Y55" s="71"/>
      <c r="Z55" s="71"/>
      <c r="AA55" s="71"/>
      <c r="AB55" s="71">
        <v>1</v>
      </c>
      <c r="AC55" s="71">
        <v>22.2</v>
      </c>
      <c r="AD55" s="91">
        <v>15620</v>
      </c>
      <c r="AE55" s="69" t="s">
        <v>547</v>
      </c>
      <c r="AG55" s="90"/>
    </row>
    <row r="56" spans="1:33" ht="15">
      <c r="A56" s="69" t="s">
        <v>514</v>
      </c>
      <c r="B56" s="69" t="s">
        <v>456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>
        <v>8</v>
      </c>
      <c r="U56" s="71"/>
      <c r="V56" s="71"/>
      <c r="W56" s="71"/>
      <c r="X56" s="71"/>
      <c r="Y56" s="71"/>
      <c r="Z56" s="71"/>
      <c r="AA56" s="71"/>
      <c r="AB56" s="71">
        <v>1</v>
      </c>
      <c r="AC56" s="71">
        <v>24</v>
      </c>
      <c r="AD56" s="91">
        <v>1888.16</v>
      </c>
      <c r="AE56" s="69" t="s">
        <v>547</v>
      </c>
      <c r="AG56" s="90"/>
    </row>
    <row r="57" spans="1:33" ht="15">
      <c r="A57" s="69" t="s">
        <v>515</v>
      </c>
      <c r="B57" s="69" t="s">
        <v>457</v>
      </c>
      <c r="C57" s="71"/>
      <c r="D57" s="71"/>
      <c r="E57" s="71"/>
      <c r="F57" s="71"/>
      <c r="G57" s="71"/>
      <c r="H57" s="71"/>
      <c r="I57" s="71"/>
      <c r="J57" s="71"/>
      <c r="K57" s="71">
        <v>5</v>
      </c>
      <c r="L57" s="71"/>
      <c r="M57" s="71"/>
      <c r="N57" s="71"/>
      <c r="O57" s="71"/>
      <c r="P57" s="71"/>
      <c r="Q57" s="71"/>
      <c r="R57" s="71">
        <v>15</v>
      </c>
      <c r="S57" s="71"/>
      <c r="T57" s="71">
        <v>1</v>
      </c>
      <c r="U57" s="71"/>
      <c r="V57" s="71"/>
      <c r="W57" s="71"/>
      <c r="X57" s="71"/>
      <c r="Y57" s="71"/>
      <c r="Z57" s="71"/>
      <c r="AA57" s="71"/>
      <c r="AB57" s="71">
        <v>1</v>
      </c>
      <c r="AC57" s="71">
        <v>27.7</v>
      </c>
      <c r="AD57" s="91">
        <v>13271.02</v>
      </c>
      <c r="AE57" s="69" t="s">
        <v>547</v>
      </c>
      <c r="AG57" s="90"/>
    </row>
    <row r="58" spans="1:33" ht="15">
      <c r="A58" s="69" t="s">
        <v>516</v>
      </c>
      <c r="B58" s="69" t="s">
        <v>458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>
        <v>15</v>
      </c>
      <c r="S58" s="71"/>
      <c r="T58" s="71"/>
      <c r="U58" s="71"/>
      <c r="V58" s="71"/>
      <c r="W58" s="71"/>
      <c r="X58" s="71">
        <v>20</v>
      </c>
      <c r="Y58" s="71"/>
      <c r="Z58" s="71"/>
      <c r="AA58" s="71"/>
      <c r="AB58" s="71"/>
      <c r="AC58" s="71">
        <v>21</v>
      </c>
      <c r="AD58" s="91">
        <v>18273.52</v>
      </c>
      <c r="AE58" s="69" t="s">
        <v>547</v>
      </c>
      <c r="AG58" s="90"/>
    </row>
    <row r="59" spans="1:33" ht="15">
      <c r="A59" s="69" t="s">
        <v>517</v>
      </c>
      <c r="B59" s="69" t="s">
        <v>459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>
        <v>1</v>
      </c>
      <c r="AC59" s="71">
        <v>18</v>
      </c>
      <c r="AD59" s="91">
        <v>42480</v>
      </c>
      <c r="AE59" s="69" t="s">
        <v>547</v>
      </c>
      <c r="AG59" s="90"/>
    </row>
    <row r="60" spans="1:33" ht="15">
      <c r="A60" s="69" t="s">
        <v>518</v>
      </c>
      <c r="B60" s="69" t="s">
        <v>460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>
        <v>1</v>
      </c>
      <c r="AC60" s="71">
        <v>18</v>
      </c>
      <c r="AD60" s="91">
        <v>22465</v>
      </c>
      <c r="AE60" s="69" t="s">
        <v>547</v>
      </c>
      <c r="AG60" s="90"/>
    </row>
    <row r="61" spans="1:33" ht="15">
      <c r="A61" s="69" t="s">
        <v>519</v>
      </c>
      <c r="B61" s="69" t="s">
        <v>545</v>
      </c>
      <c r="C61" s="71"/>
      <c r="D61" s="71"/>
      <c r="E61" s="71">
        <v>1</v>
      </c>
      <c r="F61" s="71">
        <v>15</v>
      </c>
      <c r="G61" s="71"/>
      <c r="H61" s="71"/>
      <c r="I61" s="71"/>
      <c r="J61" s="71">
        <v>80</v>
      </c>
      <c r="K61" s="71"/>
      <c r="L61" s="71"/>
      <c r="M61" s="71">
        <v>25</v>
      </c>
      <c r="N61" s="71"/>
      <c r="O61" s="71"/>
      <c r="P61" s="71"/>
      <c r="Q61" s="71"/>
      <c r="R61" s="71"/>
      <c r="S61" s="71"/>
      <c r="T61" s="71"/>
      <c r="U61" s="71"/>
      <c r="V61" s="71">
        <v>1</v>
      </c>
      <c r="W61" s="71">
        <v>1</v>
      </c>
      <c r="X61" s="71">
        <v>11</v>
      </c>
      <c r="Y61" s="71"/>
      <c r="Z61" s="71"/>
      <c r="AA61" s="71"/>
      <c r="AB61" s="71"/>
      <c r="AC61" s="71">
        <v>331</v>
      </c>
      <c r="AD61" s="91">
        <v>116637.33</v>
      </c>
      <c r="AE61" s="69" t="s">
        <v>547</v>
      </c>
      <c r="AG61" s="90"/>
    </row>
    <row r="62" spans="1:33" ht="15">
      <c r="A62" s="69" t="s">
        <v>520</v>
      </c>
      <c r="B62" s="69" t="s">
        <v>461</v>
      </c>
      <c r="C62" s="71"/>
      <c r="D62" s="71"/>
      <c r="E62" s="71"/>
      <c r="F62" s="71">
        <v>15</v>
      </c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>
        <v>10</v>
      </c>
      <c r="AD62" s="91">
        <v>12232.18</v>
      </c>
      <c r="AE62" s="69" t="s">
        <v>547</v>
      </c>
      <c r="AG62" s="90"/>
    </row>
    <row r="63" spans="1:33" ht="15">
      <c r="A63" s="69" t="s">
        <v>521</v>
      </c>
      <c r="B63" s="69" t="s">
        <v>462</v>
      </c>
      <c r="C63" s="71"/>
      <c r="D63" s="71"/>
      <c r="E63" s="71"/>
      <c r="F63" s="71"/>
      <c r="G63" s="71"/>
      <c r="H63" s="71"/>
      <c r="I63" s="71"/>
      <c r="J63" s="71"/>
      <c r="K63" s="71">
        <v>45</v>
      </c>
      <c r="L63" s="71"/>
      <c r="M63" s="71"/>
      <c r="N63" s="71"/>
      <c r="O63" s="71"/>
      <c r="P63" s="71"/>
      <c r="Q63" s="71"/>
      <c r="R63" s="71"/>
      <c r="S63" s="71"/>
      <c r="T63" s="71">
        <v>16</v>
      </c>
      <c r="U63" s="71"/>
      <c r="V63" s="71"/>
      <c r="W63" s="71"/>
      <c r="X63" s="71"/>
      <c r="Y63" s="71"/>
      <c r="Z63" s="71"/>
      <c r="AA63" s="71"/>
      <c r="AB63" s="71">
        <v>1</v>
      </c>
      <c r="AC63" s="71">
        <v>78</v>
      </c>
      <c r="AD63" s="91">
        <v>46707.38</v>
      </c>
      <c r="AE63" s="69" t="s">
        <v>547</v>
      </c>
      <c r="AG63" s="90"/>
    </row>
    <row r="64" spans="1:33" ht="15">
      <c r="A64" s="69" t="s">
        <v>522</v>
      </c>
      <c r="B64" s="69" t="s">
        <v>463</v>
      </c>
      <c r="C64" s="71">
        <v>1</v>
      </c>
      <c r="D64" s="71"/>
      <c r="E64" s="71"/>
      <c r="F64" s="71"/>
      <c r="G64" s="71">
        <v>4</v>
      </c>
      <c r="H64" s="71"/>
      <c r="I64" s="71">
        <v>2</v>
      </c>
      <c r="J64" s="71"/>
      <c r="K64" s="71">
        <v>60</v>
      </c>
      <c r="L64" s="71"/>
      <c r="M64" s="71"/>
      <c r="N64" s="71"/>
      <c r="O64" s="71"/>
      <c r="P64" s="71">
        <v>4</v>
      </c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>
        <v>109</v>
      </c>
      <c r="AD64" s="91">
        <v>141101.04</v>
      </c>
      <c r="AE64" s="69" t="s">
        <v>547</v>
      </c>
      <c r="AG64" s="90"/>
    </row>
    <row r="65" spans="1:33" ht="15">
      <c r="A65" s="69" t="s">
        <v>523</v>
      </c>
      <c r="B65" s="69" t="s">
        <v>464</v>
      </c>
      <c r="C65" s="71"/>
      <c r="D65" s="71"/>
      <c r="E65" s="71"/>
      <c r="F65" s="71"/>
      <c r="G65" s="71"/>
      <c r="H65" s="71"/>
      <c r="I65" s="71"/>
      <c r="J65" s="71"/>
      <c r="K65" s="71">
        <v>60</v>
      </c>
      <c r="L65" s="71"/>
      <c r="M65" s="71"/>
      <c r="N65" s="71"/>
      <c r="O65" s="71"/>
      <c r="P65" s="71"/>
      <c r="Q65" s="71"/>
      <c r="R65" s="71"/>
      <c r="S65" s="71">
        <v>15</v>
      </c>
      <c r="T65" s="71">
        <v>108</v>
      </c>
      <c r="U65" s="71"/>
      <c r="V65" s="71"/>
      <c r="W65" s="71"/>
      <c r="X65" s="71"/>
      <c r="Y65" s="71"/>
      <c r="Z65" s="71"/>
      <c r="AA65" s="71"/>
      <c r="AB65" s="71"/>
      <c r="AC65" s="71">
        <v>215.6</v>
      </c>
      <c r="AD65" s="91">
        <v>288957.93</v>
      </c>
      <c r="AE65" s="69" t="s">
        <v>547</v>
      </c>
      <c r="AG65" s="90"/>
    </row>
    <row r="66" spans="1:33" ht="15">
      <c r="A66" s="69" t="s">
        <v>524</v>
      </c>
      <c r="B66" s="69" t="s">
        <v>465</v>
      </c>
      <c r="C66" s="71"/>
      <c r="D66" s="71"/>
      <c r="E66" s="71"/>
      <c r="F66" s="71"/>
      <c r="G66" s="71">
        <v>2</v>
      </c>
      <c r="H66" s="71"/>
      <c r="I66" s="71"/>
      <c r="J66" s="71"/>
      <c r="K66" s="71">
        <v>15</v>
      </c>
      <c r="L66" s="71"/>
      <c r="M66" s="71"/>
      <c r="N66" s="71"/>
      <c r="O66" s="71">
        <v>135</v>
      </c>
      <c r="P66" s="71"/>
      <c r="Q66" s="71"/>
      <c r="R66" s="71"/>
      <c r="S66" s="71">
        <v>24</v>
      </c>
      <c r="T66" s="71">
        <v>24</v>
      </c>
      <c r="U66" s="71"/>
      <c r="V66" s="71"/>
      <c r="W66" s="71"/>
      <c r="X66" s="71"/>
      <c r="Y66" s="71"/>
      <c r="Z66" s="71"/>
      <c r="AA66" s="71"/>
      <c r="AB66" s="71"/>
      <c r="AC66" s="71">
        <v>207</v>
      </c>
      <c r="AD66" s="91">
        <v>314198</v>
      </c>
      <c r="AE66" s="69" t="s">
        <v>547</v>
      </c>
      <c r="AG66" s="90"/>
    </row>
    <row r="67" spans="1:33" ht="15">
      <c r="A67" s="69" t="s">
        <v>525</v>
      </c>
      <c r="B67" s="69" t="s">
        <v>466</v>
      </c>
      <c r="C67" s="71"/>
      <c r="D67" s="71"/>
      <c r="E67" s="71"/>
      <c r="F67" s="71"/>
      <c r="G67" s="71"/>
      <c r="H67" s="71"/>
      <c r="I67" s="71"/>
      <c r="J67" s="71"/>
      <c r="K67" s="71">
        <v>40</v>
      </c>
      <c r="L67" s="71"/>
      <c r="M67" s="71"/>
      <c r="N67" s="71">
        <v>40</v>
      </c>
      <c r="O67" s="71"/>
      <c r="P67" s="71"/>
      <c r="Q67" s="71"/>
      <c r="R67" s="71"/>
      <c r="S67" s="71"/>
      <c r="T67" s="71">
        <v>44</v>
      </c>
      <c r="U67" s="71"/>
      <c r="V67" s="71"/>
      <c r="W67" s="71"/>
      <c r="X67" s="71"/>
      <c r="Y67" s="71"/>
      <c r="Z67" s="71"/>
      <c r="AA67" s="71"/>
      <c r="AB67" s="71"/>
      <c r="AC67" s="71">
        <v>109</v>
      </c>
      <c r="AD67" s="91">
        <v>98600</v>
      </c>
      <c r="AE67" s="69" t="s">
        <v>547</v>
      </c>
      <c r="AG67" s="90"/>
    </row>
    <row r="68" spans="1:33" ht="15">
      <c r="A68" s="69" t="s">
        <v>526</v>
      </c>
      <c r="B68" s="69" t="s">
        <v>541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>
        <v>1</v>
      </c>
      <c r="W68" s="71"/>
      <c r="X68" s="71"/>
      <c r="Y68" s="71"/>
      <c r="Z68" s="71"/>
      <c r="AA68" s="71"/>
      <c r="AB68" s="71"/>
      <c r="AC68" s="71">
        <v>10</v>
      </c>
      <c r="AD68" s="91">
        <v>15598.87</v>
      </c>
      <c r="AE68" s="69" t="s">
        <v>547</v>
      </c>
      <c r="AG68" s="90"/>
    </row>
    <row r="69" spans="1:33" ht="15">
      <c r="A69" s="69" t="s">
        <v>527</v>
      </c>
      <c r="B69" s="69" t="s">
        <v>542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>
        <v>5</v>
      </c>
      <c r="AA69" s="71"/>
      <c r="AB69" s="71"/>
      <c r="AC69" s="71">
        <v>3</v>
      </c>
      <c r="AD69" s="91">
        <v>13162.95</v>
      </c>
      <c r="AE69" s="69" t="s">
        <v>547</v>
      </c>
      <c r="AG69" s="90"/>
    </row>
    <row r="70" spans="1:33" ht="15">
      <c r="A70" s="69"/>
      <c r="B70" s="69" t="s">
        <v>415</v>
      </c>
      <c r="C70" s="71">
        <v>81</v>
      </c>
      <c r="D70" s="71" t="s">
        <v>323</v>
      </c>
      <c r="E70" s="71">
        <v>4</v>
      </c>
      <c r="F70" s="71">
        <v>181</v>
      </c>
      <c r="G70" s="71">
        <v>20</v>
      </c>
      <c r="H70" s="71">
        <v>40</v>
      </c>
      <c r="I70" s="71">
        <v>2</v>
      </c>
      <c r="J70" s="71">
        <v>4260</v>
      </c>
      <c r="K70" s="71">
        <v>527</v>
      </c>
      <c r="L70" s="71">
        <v>12</v>
      </c>
      <c r="M70" s="71">
        <v>25</v>
      </c>
      <c r="N70" s="71">
        <v>125</v>
      </c>
      <c r="O70" s="71">
        <v>139</v>
      </c>
      <c r="P70" s="71">
        <v>4</v>
      </c>
      <c r="Q70" s="71" t="s">
        <v>323</v>
      </c>
      <c r="R70" s="71">
        <v>70</v>
      </c>
      <c r="S70" s="71">
        <v>58</v>
      </c>
      <c r="T70" s="71">
        <v>841</v>
      </c>
      <c r="U70" s="71">
        <v>1</v>
      </c>
      <c r="V70" s="71">
        <v>7</v>
      </c>
      <c r="W70" s="71">
        <v>10</v>
      </c>
      <c r="X70" s="71">
        <v>91</v>
      </c>
      <c r="Y70" s="71">
        <v>6</v>
      </c>
      <c r="Z70" s="71">
        <v>5</v>
      </c>
      <c r="AA70" s="71" t="s">
        <v>323</v>
      </c>
      <c r="AB70" s="71">
        <v>27</v>
      </c>
      <c r="AC70" s="71">
        <v>3453.9</v>
      </c>
      <c r="AD70" s="69">
        <v>3.105191</v>
      </c>
      <c r="AE70" s="69"/>
      <c r="AG70" s="90"/>
    </row>
    <row r="71" spans="1:31" ht="1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1:31" ht="15">
      <c r="A72" s="69"/>
      <c r="B72" s="69" t="s">
        <v>469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1:31" ht="1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1:30" ht="15">
      <c r="A74" s="69"/>
      <c r="B74" s="69"/>
      <c r="C74" s="87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9"/>
      <c r="O74" s="71"/>
      <c r="P74" s="71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</row>
    <row r="75" spans="1:30" ht="1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</row>
    <row r="76" spans="1:30" ht="1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</row>
    <row r="77" spans="1:30" ht="1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</row>
    <row r="78" spans="1:30" ht="1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</row>
    <row r="79" spans="1:30" ht="1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</row>
    <row r="80" spans="1:30" ht="1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</row>
    <row r="81" spans="1:30" ht="1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</row>
    <row r="82" spans="1:30" ht="1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</row>
    <row r="83" spans="1:30" ht="1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</row>
    <row r="84" spans="1:30" ht="1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</row>
    <row r="85" spans="1:30" ht="1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</row>
    <row r="86" spans="1:30" ht="1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</row>
    <row r="87" spans="1:30" ht="1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</row>
    <row r="88" spans="1:30" ht="1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</row>
    <row r="89" spans="1:30" ht="1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</row>
    <row r="90" spans="1:30" ht="1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</row>
    <row r="91" spans="1:30" ht="1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</row>
    <row r="92" spans="1:30" ht="1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</row>
    <row r="93" spans="1:30" ht="1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</row>
    <row r="94" spans="1:30" ht="1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</row>
    <row r="95" spans="1:30" ht="1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</row>
    <row r="96" spans="1:30" ht="1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</row>
    <row r="97" spans="1:30" ht="1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</row>
    <row r="98" spans="1:30" ht="1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</row>
    <row r="99" spans="1:30" ht="1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</row>
    <row r="100" spans="1:30" ht="1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</row>
    <row r="101" spans="1:30" ht="1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</row>
    <row r="102" spans="1:30" ht="1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</row>
    <row r="103" spans="1:30" ht="1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</row>
    <row r="104" spans="1:30" ht="1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</row>
    <row r="105" spans="1:30" ht="1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</row>
    <row r="106" spans="1:30" ht="1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</row>
    <row r="107" spans="1:30" ht="1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</row>
    <row r="108" spans="1:30" ht="1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</row>
    <row r="109" spans="1:30" ht="1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</row>
    <row r="110" spans="1:30" ht="1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</row>
    <row r="111" spans="1:30" ht="1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</row>
    <row r="112" spans="1:30" ht="1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</row>
    <row r="113" spans="1:30" ht="1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</row>
    <row r="114" spans="1:30" ht="1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</row>
    <row r="115" spans="1:30" ht="1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</row>
    <row r="116" spans="1:30" ht="1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</row>
    <row r="117" spans="1:30" ht="1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</row>
    <row r="118" spans="1:30" ht="1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</row>
    <row r="119" spans="1:30" ht="1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</row>
    <row r="120" spans="1:30" ht="1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</row>
    <row r="121" spans="1:30" ht="1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</row>
    <row r="122" spans="1:30" ht="1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</row>
    <row r="123" spans="1:30" ht="1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</row>
  </sheetData>
  <sheetProtection/>
  <mergeCells count="14">
    <mergeCell ref="X1:AD1"/>
    <mergeCell ref="X2:AD2"/>
    <mergeCell ref="X3:AD3"/>
    <mergeCell ref="X4:AD4"/>
    <mergeCell ref="F5:Q5"/>
    <mergeCell ref="A9:A12"/>
    <mergeCell ref="B9:B10"/>
    <mergeCell ref="C9:AA9"/>
    <mergeCell ref="B6:AC6"/>
    <mergeCell ref="B14:C14"/>
    <mergeCell ref="AE9:AE10"/>
    <mergeCell ref="AC9:AC10"/>
    <mergeCell ref="AD9:AD10"/>
    <mergeCell ref="C12:AD12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Boss</cp:lastModifiedBy>
  <cp:lastPrinted>2014-01-20T01:20:51Z</cp:lastPrinted>
  <dcterms:created xsi:type="dcterms:W3CDTF">2012-12-10T01:34:46Z</dcterms:created>
  <dcterms:modified xsi:type="dcterms:W3CDTF">2014-02-17T07:49:43Z</dcterms:modified>
  <cp:category/>
  <cp:version/>
  <cp:contentType/>
  <cp:contentStatus/>
</cp:coreProperties>
</file>