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E10" i="1"/>
  <c r="AE9"/>
  <c r="U31"/>
  <c r="U23"/>
  <c r="G14"/>
  <c r="G41" s="1"/>
  <c r="I14"/>
  <c r="K14"/>
  <c r="M14"/>
  <c r="O14"/>
  <c r="Q14"/>
  <c r="S14"/>
  <c r="S41" s="1"/>
  <c r="U14"/>
  <c r="U41" s="1"/>
  <c r="W14"/>
  <c r="W41" s="1"/>
  <c r="Y14"/>
  <c r="Y41" s="1"/>
  <c r="AA14"/>
  <c r="AC14"/>
  <c r="Q41"/>
  <c r="O41"/>
  <c r="AE39"/>
  <c r="M41"/>
  <c r="I41"/>
  <c r="K41"/>
  <c r="AA41"/>
  <c r="AC41"/>
  <c r="I31"/>
  <c r="K31"/>
  <c r="M31"/>
  <c r="O31"/>
  <c r="Q31"/>
  <c r="S31"/>
  <c r="W31"/>
  <c r="Y31"/>
  <c r="AA31"/>
  <c r="AC31"/>
  <c r="G31"/>
  <c r="G33"/>
  <c r="G32"/>
  <c r="G34"/>
  <c r="G35"/>
  <c r="G36"/>
  <c r="G37"/>
  <c r="H11"/>
  <c r="J8" s="1"/>
  <c r="J11" s="1"/>
  <c r="L8" s="1"/>
  <c r="L11" s="1"/>
  <c r="N8" s="1"/>
  <c r="N11" s="1"/>
  <c r="P8" s="1"/>
  <c r="P11" s="1"/>
  <c r="R8" s="1"/>
  <c r="R11" s="1"/>
  <c r="T8" s="1"/>
  <c r="T11" s="1"/>
  <c r="V8" s="1"/>
  <c r="V11" s="1"/>
  <c r="X8" s="1"/>
  <c r="X11" s="1"/>
  <c r="Z8" s="1"/>
  <c r="Z11" s="1"/>
  <c r="AB8" s="1"/>
  <c r="AB11" s="1"/>
  <c r="AD8" s="1"/>
  <c r="AD11" s="1"/>
  <c r="G11"/>
  <c r="I8" s="1"/>
  <c r="I11" s="1"/>
  <c r="K8" s="1"/>
  <c r="AE38"/>
  <c r="AE42"/>
  <c r="AC37"/>
  <c r="AC36"/>
  <c r="AC35"/>
  <c r="AC34"/>
  <c r="AC33"/>
  <c r="AC32"/>
  <c r="AA37"/>
  <c r="AA36"/>
  <c r="AA35"/>
  <c r="AA34"/>
  <c r="AA33"/>
  <c r="AA32"/>
  <c r="Y37"/>
  <c r="Y36"/>
  <c r="Y35"/>
  <c r="Y34"/>
  <c r="Y33"/>
  <c r="Y32"/>
  <c r="W37"/>
  <c r="W36"/>
  <c r="W35"/>
  <c r="W34"/>
  <c r="W33"/>
  <c r="W32"/>
  <c r="U37"/>
  <c r="U36"/>
  <c r="U35"/>
  <c r="U34"/>
  <c r="U33"/>
  <c r="U32"/>
  <c r="S37"/>
  <c r="S36"/>
  <c r="S35"/>
  <c r="S34"/>
  <c r="S33"/>
  <c r="S32"/>
  <c r="Q37"/>
  <c r="Q36"/>
  <c r="Q35"/>
  <c r="Q34"/>
  <c r="Q33"/>
  <c r="Q32"/>
  <c r="O37"/>
  <c r="O36"/>
  <c r="O35"/>
  <c r="O34"/>
  <c r="O33"/>
  <c r="M37"/>
  <c r="M36"/>
  <c r="M35"/>
  <c r="M34"/>
  <c r="M33"/>
  <c r="O32"/>
  <c r="M32"/>
  <c r="K37"/>
  <c r="K36"/>
  <c r="K35"/>
  <c r="K34"/>
  <c r="K33"/>
  <c r="K32"/>
  <c r="I37"/>
  <c r="I36"/>
  <c r="I35"/>
  <c r="I34"/>
  <c r="I33"/>
  <c r="I32"/>
  <c r="AE14" l="1"/>
  <c r="K11" l="1"/>
  <c r="M8" l="1"/>
  <c r="M11" s="1"/>
  <c r="O8" l="1"/>
  <c r="O11" s="1"/>
  <c r="Q8" s="1"/>
  <c r="Q11" s="1"/>
  <c r="S8" s="1"/>
  <c r="S11" s="1"/>
  <c r="U8" s="1"/>
  <c r="U11" l="1"/>
  <c r="W8" s="1"/>
  <c r="W11" l="1"/>
  <c r="Y8" s="1"/>
  <c r="Y11" l="1"/>
  <c r="AA8" s="1"/>
  <c r="AA11" l="1"/>
  <c r="AC8" s="1"/>
  <c r="AE8" l="1"/>
  <c r="AC11"/>
  <c r="AE11" s="1"/>
  <c r="AE36" l="1"/>
  <c r="AE35"/>
  <c r="AE34"/>
  <c r="AE33"/>
  <c r="AE37"/>
  <c r="AE31"/>
  <c r="AE32"/>
  <c r="AE41" l="1"/>
  <c r="G43"/>
  <c r="I43" l="1"/>
  <c r="K43" s="1"/>
  <c r="M43" s="1"/>
  <c r="O43" s="1"/>
  <c r="Q43" s="1"/>
  <c r="S43" s="1"/>
  <c r="U43" s="1"/>
  <c r="W43" s="1"/>
  <c r="Y43" s="1"/>
  <c r="AA43" s="1"/>
  <c r="AC43" s="1"/>
  <c r="AE44" s="1"/>
  <c r="AE43" l="1"/>
</calcChain>
</file>

<file path=xl/sharedStrings.xml><?xml version="1.0" encoding="utf-8"?>
<sst xmlns="http://schemas.openxmlformats.org/spreadsheetml/2006/main" count="76" uniqueCount="54">
  <si>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</si>
  <si>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</si>
  <si>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</si>
  <si>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</si>
  <si>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</si>
  <si>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</si>
  <si>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</si>
  <si>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</si>
  <si>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</si>
  <si>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</si>
  <si>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</si>
  <si>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</si>
  <si>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</si>
  <si>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</si>
  <si>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</si>
  <si>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</si>
  <si>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</si>
  <si>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</si>
  <si>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</si>
  <si>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</si>
  <si>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</si>
  <si>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</si>
  <si>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</si>
  <si>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</si>
  <si>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</si>
  <si>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</si>
  <si>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</si>
  <si>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</si>
  <si>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</si>
  <si>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</si>
  <si>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</si>
  <si>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</si>
  <si>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</si>
  <si>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</si>
  <si>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</si>
  <si>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</si>
  <si>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</si>
  <si>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1Б,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</si>
  <si>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2016 год</t>
  </si>
  <si>
    <t>выполненные работы за январь 2016г., смета</t>
  </si>
  <si>
    <t>выполненные работы за февраль 2016г., калькуляция</t>
  </si>
  <si>
    <t>Обслуживание прибора учета тепловой энергии</t>
  </si>
  <si>
    <t>выполненные работы за март 2016г., смета</t>
  </si>
  <si>
    <t>выполненные работы за апрель 2016г., смета</t>
  </si>
  <si>
    <t>Привоз земли</t>
  </si>
  <si>
    <t>выполненные работы за май 2016г., смета</t>
  </si>
  <si>
    <t>выполненные работы за июль 2016г., смета</t>
  </si>
  <si>
    <t>Дизенфекция подвального помещения</t>
  </si>
  <si>
    <t>Монтаж пластикового окна, общей стоимостью 6400 руб, с вычетом 2857,41руб с кап.ремонта</t>
  </si>
  <si>
    <t>Выполненные работы за август 2016г., смета</t>
  </si>
  <si>
    <t>Выполненные работы за сентябрь 2016, смета</t>
  </si>
  <si>
    <t>Выполненные работы за октябрь 2016г, смета</t>
  </si>
  <si>
    <t>Изготовление и монтаж ОДПУ холодного водоснабжения</t>
  </si>
  <si>
    <t>выполненные работы за ноябрь 2016г., смета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</si>
</sst>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44"/>
  <sheetViews>
    <sheetView tabSelected="1" topLeftCell="H1" zoomScale="70" zoomScaleNormal="70" workbookViewId="0">
      <selection activeCell="AA29" sqref="AA29:AB29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  <col min="7" max="7" width="11.5703125" bestFit="1" customWidth="1"/>
    <col min="8" max="8" width="9.5703125" bestFit="1" customWidth="1"/>
    <col min="9" max="9" width="11.5703125" bestFit="1" customWidth="1"/>
    <col min="10" max="10" width="9.5703125" bestFit="1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9.5703125" bestFit="1" customWidth="1"/>
    <col min="15" max="15" width="11.5703125" bestFit="1" customWidth="1"/>
    <col min="16" max="16" width="9.5703125" bestFit="1" customWidth="1"/>
    <col min="17" max="17" width="11.5703125" bestFit="1" customWidth="1"/>
    <col min="18" max="18" width="9.5703125" bestFit="1" customWidth="1"/>
    <col min="19" max="19" width="11.5703125" bestFit="1" customWidth="1"/>
    <col min="20" max="20" width="9.5703125" bestFit="1" customWidth="1"/>
    <col min="21" max="21" width="11.5703125" bestFit="1" customWidth="1"/>
    <col min="22" max="22" width="9.5703125" bestFit="1" customWidth="1"/>
    <col min="23" max="23" width="11.5703125" bestFit="1" customWidth="1"/>
    <col min="24" max="24" width="9.5703125" bestFit="1" customWidth="1"/>
    <col min="25" max="25" width="11.5703125" bestFit="1" customWidth="1"/>
    <col min="26" max="26" width="9.5703125" bestFit="1" customWidth="1"/>
    <col min="27" max="27" width="11.5703125" bestFit="1" customWidth="1"/>
    <col min="28" max="28" width="9.5703125" bestFit="1" customWidth="1"/>
    <col min="29" max="29" width="11.5703125" bestFit="1" customWidth="1"/>
    <col min="30" max="30" width="9.5703125" bestFit="1" customWidth="1"/>
  </cols>
  <sheetData>
    <row r="2" spans="1:31">
      <c r="A2" s="34" t="s">
        <v>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7"/>
    </row>
    <row r="3" spans="1:31">
      <c r="A3" s="34" t="s">
        <v>38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7"/>
    </row>
    <row r="4" spans="1:31">
      <c r="A4" s="38" t="s">
        <v>37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8">
        <v>3464</v>
      </c>
      <c r="Q4" s="5" t="s">
        <v>30</v>
      </c>
      <c r="R4" s="5"/>
      <c r="W4" s="5"/>
      <c r="X4" s="5"/>
      <c r="Y4" s="5"/>
      <c r="Z4" s="5"/>
      <c r="AA4" s="5"/>
      <c r="AB4" s="5"/>
      <c r="AC4" s="5"/>
      <c r="AD4" s="5"/>
    </row>
    <row r="6" spans="1:31">
      <c r="A6" s="1" t="s">
        <v>0</v>
      </c>
      <c r="B6" s="31" t="s">
        <v>1</v>
      </c>
      <c r="C6" s="32"/>
      <c r="D6" s="32"/>
      <c r="E6" s="32"/>
      <c r="F6" s="33"/>
      <c r="G6" s="36" t="s">
        <v>2</v>
      </c>
      <c r="H6" s="37"/>
      <c r="I6" s="36" t="s">
        <v>3</v>
      </c>
      <c r="J6" s="37"/>
      <c r="K6" s="36" t="s">
        <v>4</v>
      </c>
      <c r="L6" s="37"/>
      <c r="M6" s="36" t="s">
        <v>5</v>
      </c>
      <c r="N6" s="37"/>
      <c r="O6" s="36" t="s">
        <v>6</v>
      </c>
      <c r="P6" s="37"/>
      <c r="Q6" s="36" t="s">
        <v>7</v>
      </c>
      <c r="R6" s="37"/>
      <c r="S6" s="36" t="s">
        <v>8</v>
      </c>
      <c r="T6" s="37"/>
      <c r="U6" s="36" t="s">
        <v>9</v>
      </c>
      <c r="V6" s="37"/>
      <c r="W6" s="36" t="s">
        <v>10</v>
      </c>
      <c r="X6" s="37"/>
      <c r="Y6" s="36" t="s">
        <v>11</v>
      </c>
      <c r="Z6" s="37"/>
      <c r="AA6" s="36" t="s">
        <v>12</v>
      </c>
      <c r="AB6" s="37"/>
      <c r="AC6" s="36" t="s">
        <v>13</v>
      </c>
      <c r="AD6" s="37"/>
      <c r="AE6" s="1" t="s">
        <v>31</v>
      </c>
    </row>
    <row r="7" spans="1:31">
      <c r="A7" s="1">
        <v>1</v>
      </c>
      <c r="B7" s="19" t="s">
        <v>14</v>
      </c>
      <c r="C7" s="20"/>
      <c r="D7" s="20"/>
      <c r="E7" s="20"/>
      <c r="F7" s="21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25" t="s">
        <v>15</v>
      </c>
      <c r="C8" s="26"/>
      <c r="D8" s="26"/>
      <c r="E8" s="26"/>
      <c r="F8" s="27"/>
      <c r="G8" s="9">
        <v>132491.07</v>
      </c>
      <c r="H8" s="9">
        <v>5197.21</v>
      </c>
      <c r="I8" s="9">
        <f>G11</f>
        <v>156050.29</v>
      </c>
      <c r="J8" s="9">
        <f>H11</f>
        <v>5197.21</v>
      </c>
      <c r="K8" s="9">
        <f t="shared" ref="K8:AD8" si="0">I11</f>
        <v>165745.11000000002</v>
      </c>
      <c r="L8" s="9">
        <f t="shared" si="0"/>
        <v>5185.43</v>
      </c>
      <c r="M8" s="9">
        <f t="shared" si="0"/>
        <v>134628.5</v>
      </c>
      <c r="N8" s="9">
        <f t="shared" si="0"/>
        <v>5185.43</v>
      </c>
      <c r="O8" s="9">
        <f t="shared" si="0"/>
        <v>145727.44</v>
      </c>
      <c r="P8" s="9">
        <f t="shared" si="0"/>
        <v>5173.88</v>
      </c>
      <c r="Q8" s="9">
        <f t="shared" si="0"/>
        <v>149852.5</v>
      </c>
      <c r="R8" s="9">
        <f t="shared" si="0"/>
        <v>5173.88</v>
      </c>
      <c r="S8" s="9">
        <f t="shared" si="0"/>
        <v>163977.60000000001</v>
      </c>
      <c r="T8" s="9">
        <f t="shared" si="0"/>
        <v>5134.51</v>
      </c>
      <c r="U8" s="9">
        <f t="shared" si="0"/>
        <v>183373.59000000003</v>
      </c>
      <c r="V8" s="9">
        <f t="shared" si="0"/>
        <v>5134.51</v>
      </c>
      <c r="W8" s="9">
        <f t="shared" si="0"/>
        <v>182844.62000000002</v>
      </c>
      <c r="X8" s="9">
        <f t="shared" si="0"/>
        <v>5134.51</v>
      </c>
      <c r="Y8" s="9">
        <f t="shared" si="0"/>
        <v>184378.50000000003</v>
      </c>
      <c r="Z8" s="9">
        <f t="shared" si="0"/>
        <v>5134.51</v>
      </c>
      <c r="AA8" s="9">
        <f t="shared" si="0"/>
        <v>184715.72000000003</v>
      </c>
      <c r="AB8" s="9">
        <f t="shared" si="0"/>
        <v>5134.51</v>
      </c>
      <c r="AC8" s="9">
        <f t="shared" si="0"/>
        <v>197218.68000000002</v>
      </c>
      <c r="AD8" s="9">
        <f t="shared" si="0"/>
        <v>5134.51</v>
      </c>
      <c r="AE8" s="1">
        <f>SUM(G8:AC8)</f>
        <v>2037789.2100000004</v>
      </c>
    </row>
    <row r="9" spans="1:31">
      <c r="A9" s="1"/>
      <c r="B9" s="25" t="s">
        <v>16</v>
      </c>
      <c r="C9" s="26"/>
      <c r="D9" s="26"/>
      <c r="E9" s="26"/>
      <c r="F9" s="27"/>
      <c r="G9" s="9">
        <v>55229.440000000002</v>
      </c>
      <c r="H9" s="9">
        <v>0</v>
      </c>
      <c r="I9" s="9">
        <v>55229.440000000002</v>
      </c>
      <c r="J9" s="9">
        <v>0</v>
      </c>
      <c r="K9" s="9">
        <v>55229.440000000002</v>
      </c>
      <c r="L9" s="9">
        <v>0</v>
      </c>
      <c r="M9" s="9">
        <v>55229.440000000002</v>
      </c>
      <c r="N9" s="9">
        <v>0</v>
      </c>
      <c r="O9" s="9">
        <v>55229.43</v>
      </c>
      <c r="P9" s="9">
        <v>0</v>
      </c>
      <c r="Q9" s="9">
        <v>55229.440000000002</v>
      </c>
      <c r="R9" s="9">
        <v>0</v>
      </c>
      <c r="S9" s="9">
        <v>55229.440000000002</v>
      </c>
      <c r="T9" s="9">
        <v>0</v>
      </c>
      <c r="U9" s="9">
        <v>55229.440000000002</v>
      </c>
      <c r="V9" s="9">
        <v>0</v>
      </c>
      <c r="W9" s="9">
        <v>55229.440000000002</v>
      </c>
      <c r="X9" s="9">
        <v>0</v>
      </c>
      <c r="Y9" s="9">
        <v>55229.440000000002</v>
      </c>
      <c r="Z9" s="9">
        <v>0</v>
      </c>
      <c r="AA9" s="9">
        <v>55229.440000000002</v>
      </c>
      <c r="AB9" s="9">
        <v>0</v>
      </c>
      <c r="AC9" s="9">
        <v>55229.440000000002</v>
      </c>
      <c r="AD9" s="9">
        <v>0</v>
      </c>
      <c r="AE9" s="1">
        <f>SUM(G9:AD9)</f>
        <v>662753.27</v>
      </c>
    </row>
    <row r="10" spans="1:31">
      <c r="A10" s="1"/>
      <c r="B10" s="25" t="s">
        <v>17</v>
      </c>
      <c r="C10" s="26"/>
      <c r="D10" s="26"/>
      <c r="E10" s="26"/>
      <c r="F10" s="27"/>
      <c r="G10" s="9">
        <v>31670.22</v>
      </c>
      <c r="H10" s="9">
        <v>0</v>
      </c>
      <c r="I10" s="9">
        <v>45534.62</v>
      </c>
      <c r="J10" s="9">
        <v>11.78</v>
      </c>
      <c r="K10" s="9">
        <v>86346.05</v>
      </c>
      <c r="L10" s="9">
        <v>0</v>
      </c>
      <c r="M10" s="9">
        <v>44130.5</v>
      </c>
      <c r="N10" s="9">
        <v>11.55</v>
      </c>
      <c r="O10" s="9">
        <v>51104.37</v>
      </c>
      <c r="P10" s="9">
        <v>0</v>
      </c>
      <c r="Q10" s="9">
        <v>41104.339999999997</v>
      </c>
      <c r="R10" s="9">
        <v>39.369999999999997</v>
      </c>
      <c r="S10" s="9">
        <v>35833.449999999997</v>
      </c>
      <c r="T10" s="9">
        <v>0</v>
      </c>
      <c r="U10" s="9">
        <v>55758.41</v>
      </c>
      <c r="V10" s="9">
        <v>0</v>
      </c>
      <c r="W10" s="9">
        <v>53695.56</v>
      </c>
      <c r="X10" s="9">
        <v>0</v>
      </c>
      <c r="Y10" s="9">
        <v>54892.22</v>
      </c>
      <c r="Z10" s="9">
        <v>0</v>
      </c>
      <c r="AA10" s="9">
        <v>42726.48</v>
      </c>
      <c r="AB10" s="9">
        <v>0</v>
      </c>
      <c r="AC10" s="9">
        <v>65441.85</v>
      </c>
      <c r="AD10" s="9">
        <v>10.41</v>
      </c>
      <c r="AE10" s="1">
        <f>SUM(G10:AD10)</f>
        <v>608311.17999999993</v>
      </c>
    </row>
    <row r="11" spans="1:31">
      <c r="A11" s="1"/>
      <c r="B11" s="25" t="s">
        <v>18</v>
      </c>
      <c r="C11" s="26"/>
      <c r="D11" s="26"/>
      <c r="E11" s="26"/>
      <c r="F11" s="27"/>
      <c r="G11" s="9">
        <f>G8+G9-G10</f>
        <v>156050.29</v>
      </c>
      <c r="H11" s="9">
        <f t="shared" ref="H11:AD11" si="1">H8+H9-H10</f>
        <v>5197.21</v>
      </c>
      <c r="I11" s="9">
        <f t="shared" si="1"/>
        <v>165745.11000000002</v>
      </c>
      <c r="J11" s="9">
        <f t="shared" si="1"/>
        <v>5185.43</v>
      </c>
      <c r="K11" s="9">
        <f t="shared" si="1"/>
        <v>134628.5</v>
      </c>
      <c r="L11" s="9">
        <f t="shared" si="1"/>
        <v>5185.43</v>
      </c>
      <c r="M11" s="9">
        <f t="shared" si="1"/>
        <v>145727.44</v>
      </c>
      <c r="N11" s="9">
        <f t="shared" si="1"/>
        <v>5173.88</v>
      </c>
      <c r="O11" s="9">
        <f t="shared" si="1"/>
        <v>149852.5</v>
      </c>
      <c r="P11" s="9">
        <f t="shared" si="1"/>
        <v>5173.88</v>
      </c>
      <c r="Q11" s="9">
        <f t="shared" si="1"/>
        <v>163977.60000000001</v>
      </c>
      <c r="R11" s="9">
        <f t="shared" si="1"/>
        <v>5134.51</v>
      </c>
      <c r="S11" s="9">
        <f t="shared" si="1"/>
        <v>183373.59000000003</v>
      </c>
      <c r="T11" s="9">
        <f t="shared" si="1"/>
        <v>5134.51</v>
      </c>
      <c r="U11" s="9">
        <f t="shared" si="1"/>
        <v>182844.62000000002</v>
      </c>
      <c r="V11" s="9">
        <f t="shared" si="1"/>
        <v>5134.51</v>
      </c>
      <c r="W11" s="9">
        <f t="shared" si="1"/>
        <v>184378.50000000003</v>
      </c>
      <c r="X11" s="9">
        <f t="shared" si="1"/>
        <v>5134.51</v>
      </c>
      <c r="Y11" s="9">
        <f t="shared" si="1"/>
        <v>184715.72000000003</v>
      </c>
      <c r="Z11" s="9">
        <f t="shared" si="1"/>
        <v>5134.51</v>
      </c>
      <c r="AA11" s="9">
        <f t="shared" si="1"/>
        <v>197218.68000000002</v>
      </c>
      <c r="AB11" s="9">
        <f t="shared" si="1"/>
        <v>5134.51</v>
      </c>
      <c r="AC11" s="9">
        <f t="shared" si="1"/>
        <v>187006.27000000002</v>
      </c>
      <c r="AD11" s="9">
        <f t="shared" si="1"/>
        <v>5124.1000000000004</v>
      </c>
      <c r="AE11" s="1">
        <f>SUM(G11:AC11)</f>
        <v>2092241.71</v>
      </c>
    </row>
    <row r="12" spans="1:31">
      <c r="A12" s="1"/>
      <c r="B12" s="25"/>
      <c r="C12" s="26"/>
      <c r="D12" s="26"/>
      <c r="E12" s="26"/>
      <c r="F12" s="27"/>
      <c r="G12" s="10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1"/>
      <c r="AE12" s="1"/>
    </row>
    <row r="13" spans="1:31">
      <c r="A13" s="1"/>
      <c r="B13" s="19" t="s">
        <v>19</v>
      </c>
      <c r="C13" s="20"/>
      <c r="D13" s="20"/>
      <c r="E13" s="20"/>
      <c r="F13" s="21"/>
      <c r="G13" s="10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1"/>
      <c r="AE13" s="1"/>
    </row>
    <row r="14" spans="1:31">
      <c r="A14" s="1">
        <v>2</v>
      </c>
      <c r="B14" s="22" t="s">
        <v>28</v>
      </c>
      <c r="C14" s="23"/>
      <c r="D14" s="23"/>
      <c r="E14" s="23"/>
      <c r="F14" s="24"/>
      <c r="G14" s="10">
        <f>SUM(G15:H29)</f>
        <v>0</v>
      </c>
      <c r="H14" s="11"/>
      <c r="I14" s="10">
        <f t="shared" ref="I14" si="2">SUM(I15:J29)</f>
        <v>1232.44</v>
      </c>
      <c r="J14" s="11"/>
      <c r="K14" s="10">
        <f t="shared" ref="K14" si="3">SUM(K15:L29)</f>
        <v>742.2</v>
      </c>
      <c r="L14" s="11"/>
      <c r="M14" s="10">
        <f t="shared" ref="M14" si="4">SUM(M15:N29)</f>
        <v>43869.38</v>
      </c>
      <c r="N14" s="11"/>
      <c r="O14" s="10">
        <f t="shared" ref="O14" si="5">SUM(O15:P29)</f>
        <v>9825.82</v>
      </c>
      <c r="P14" s="11"/>
      <c r="Q14" s="10">
        <f t="shared" ref="Q14" si="6">SUM(Q15:R29)</f>
        <v>15470.74</v>
      </c>
      <c r="R14" s="11"/>
      <c r="S14" s="10">
        <f t="shared" ref="S14" si="7">SUM(S15:T29)</f>
        <v>5177.95</v>
      </c>
      <c r="T14" s="11"/>
      <c r="U14" s="10">
        <f t="shared" ref="U14" si="8">SUM(U15:V29)</f>
        <v>16905.32</v>
      </c>
      <c r="V14" s="11"/>
      <c r="W14" s="10">
        <f t="shared" ref="W14" si="9">SUM(W15:X29)</f>
        <v>9822.1200000000008</v>
      </c>
      <c r="X14" s="11"/>
      <c r="Y14" s="10">
        <f t="shared" ref="Y14" si="10">SUM(Y15:Z29)</f>
        <v>24868.920000000002</v>
      </c>
      <c r="Z14" s="11"/>
      <c r="AA14" s="10">
        <f t="shared" ref="AA14" si="11">SUM(AA15:AB29)</f>
        <v>1536.37</v>
      </c>
      <c r="AB14" s="11"/>
      <c r="AC14" s="10">
        <f t="shared" ref="AC14" si="12">SUM(AC15:AD29)</f>
        <v>0</v>
      </c>
      <c r="AD14" s="11"/>
      <c r="AE14" s="1">
        <f>SUM(G14:AC14)</f>
        <v>129451.26</v>
      </c>
    </row>
    <row r="15" spans="1:31" ht="29.25" customHeight="1">
      <c r="A15" s="1"/>
      <c r="B15" s="28" t="s">
        <v>39</v>
      </c>
      <c r="C15" s="29"/>
      <c r="D15" s="29"/>
      <c r="E15" s="29"/>
      <c r="F15" s="30"/>
      <c r="G15" s="10"/>
      <c r="H15" s="11"/>
      <c r="I15" s="10">
        <v>1232.44</v>
      </c>
      <c r="J15" s="11"/>
      <c r="K15" s="10"/>
      <c r="L15" s="11"/>
      <c r="M15" s="10"/>
      <c r="N15" s="11"/>
      <c r="O15" s="10"/>
      <c r="P15" s="11"/>
      <c r="Q15" s="10"/>
      <c r="R15" s="11"/>
      <c r="S15" s="10"/>
      <c r="T15" s="11"/>
      <c r="U15" s="10"/>
      <c r="V15" s="11"/>
      <c r="W15" s="10"/>
      <c r="X15" s="11"/>
      <c r="Y15" s="10"/>
      <c r="Z15" s="11"/>
      <c r="AA15" s="10"/>
      <c r="AB15" s="11"/>
      <c r="AC15" s="10"/>
      <c r="AD15" s="11"/>
      <c r="AE15" s="1"/>
    </row>
    <row r="16" spans="1:31" ht="30" customHeight="1">
      <c r="A16" s="1"/>
      <c r="B16" s="28" t="s">
        <v>40</v>
      </c>
      <c r="C16" s="29"/>
      <c r="D16" s="29"/>
      <c r="E16" s="29"/>
      <c r="F16" s="30"/>
      <c r="G16" s="10"/>
      <c r="H16" s="11"/>
      <c r="I16" s="10"/>
      <c r="J16" s="11"/>
      <c r="K16" s="10">
        <v>742.2</v>
      </c>
      <c r="L16" s="11"/>
      <c r="M16" s="10"/>
      <c r="N16" s="11"/>
      <c r="O16" s="10"/>
      <c r="P16" s="11"/>
      <c r="Q16" s="10"/>
      <c r="R16" s="11"/>
      <c r="S16" s="10"/>
      <c r="T16" s="11"/>
      <c r="U16" s="10"/>
      <c r="V16" s="11"/>
      <c r="W16" s="10"/>
      <c r="X16" s="11"/>
      <c r="Y16" s="10"/>
      <c r="Z16" s="11"/>
      <c r="AA16" s="10"/>
      <c r="AB16" s="11"/>
      <c r="AC16" s="10"/>
      <c r="AD16" s="11"/>
      <c r="AE16" s="1"/>
    </row>
    <row r="17" spans="1:31" ht="30" customHeight="1">
      <c r="A17" s="1"/>
      <c r="B17" s="16" t="s">
        <v>42</v>
      </c>
      <c r="C17" s="17"/>
      <c r="D17" s="17"/>
      <c r="E17" s="17"/>
      <c r="F17" s="18"/>
      <c r="G17" s="10"/>
      <c r="H17" s="15"/>
      <c r="I17" s="10"/>
      <c r="J17" s="15"/>
      <c r="K17" s="10"/>
      <c r="L17" s="15"/>
      <c r="M17" s="10">
        <v>43869.38</v>
      </c>
      <c r="N17" s="15"/>
      <c r="O17" s="10"/>
      <c r="P17" s="15"/>
      <c r="Q17" s="10"/>
      <c r="R17" s="15"/>
      <c r="S17" s="10"/>
      <c r="T17" s="15"/>
      <c r="U17" s="10"/>
      <c r="V17" s="15"/>
      <c r="W17" s="10"/>
      <c r="X17" s="15"/>
      <c r="Y17" s="10"/>
      <c r="Z17" s="15"/>
      <c r="AA17" s="10"/>
      <c r="AB17" s="15"/>
      <c r="AC17" s="10"/>
      <c r="AD17" s="15"/>
      <c r="AE17" s="1"/>
    </row>
    <row r="18" spans="1:31" ht="30" customHeight="1">
      <c r="A18" s="1"/>
      <c r="B18" s="12" t="s">
        <v>43</v>
      </c>
      <c r="C18" s="13"/>
      <c r="D18" s="13"/>
      <c r="E18" s="13"/>
      <c r="F18" s="14"/>
      <c r="G18" s="39"/>
      <c r="H18" s="39"/>
      <c r="I18" s="39"/>
      <c r="J18" s="39"/>
      <c r="K18" s="39"/>
      <c r="L18" s="39"/>
      <c r="M18" s="39"/>
      <c r="N18" s="39"/>
      <c r="O18" s="39">
        <v>7825.82</v>
      </c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1"/>
    </row>
    <row r="19" spans="1:31" ht="15.75" customHeight="1">
      <c r="A19" s="1"/>
      <c r="B19" s="16" t="s">
        <v>44</v>
      </c>
      <c r="C19" s="17"/>
      <c r="D19" s="17"/>
      <c r="E19" s="17"/>
      <c r="F19" s="18"/>
      <c r="G19" s="39"/>
      <c r="H19" s="39"/>
      <c r="I19" s="39"/>
      <c r="J19" s="39"/>
      <c r="K19" s="39"/>
      <c r="L19" s="39"/>
      <c r="M19" s="39"/>
      <c r="N19" s="39"/>
      <c r="O19" s="39">
        <v>2000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1"/>
    </row>
    <row r="20" spans="1:31" ht="37.5" customHeight="1">
      <c r="A20" s="1"/>
      <c r="B20" s="16" t="s">
        <v>45</v>
      </c>
      <c r="C20" s="17"/>
      <c r="D20" s="17"/>
      <c r="E20" s="17"/>
      <c r="F20" s="18"/>
      <c r="G20" s="10"/>
      <c r="H20" s="15"/>
      <c r="I20" s="10"/>
      <c r="J20" s="15"/>
      <c r="K20" s="10"/>
      <c r="L20" s="15"/>
      <c r="M20" s="10"/>
      <c r="N20" s="15"/>
      <c r="O20" s="10"/>
      <c r="P20" s="15"/>
      <c r="Q20" s="10">
        <v>15470.74</v>
      </c>
      <c r="R20" s="15"/>
      <c r="S20" s="10"/>
      <c r="T20" s="15"/>
      <c r="U20" s="10"/>
      <c r="V20" s="15"/>
      <c r="W20" s="10"/>
      <c r="X20" s="15"/>
      <c r="Y20" s="10"/>
      <c r="Z20" s="15"/>
      <c r="AA20" s="10"/>
      <c r="AB20" s="15"/>
      <c r="AC20" s="10"/>
      <c r="AD20" s="15"/>
      <c r="AE20" s="1"/>
    </row>
    <row r="21" spans="1:31" ht="37.5" customHeight="1">
      <c r="A21" s="1"/>
      <c r="B21" s="12" t="s">
        <v>46</v>
      </c>
      <c r="C21" s="13"/>
      <c r="D21" s="13"/>
      <c r="E21" s="13"/>
      <c r="F21" s="14"/>
      <c r="G21" s="10"/>
      <c r="H21" s="11"/>
      <c r="I21" s="10"/>
      <c r="J21" s="11"/>
      <c r="K21" s="10"/>
      <c r="L21" s="11"/>
      <c r="M21" s="10"/>
      <c r="N21" s="11"/>
      <c r="O21" s="10"/>
      <c r="P21" s="11"/>
      <c r="Q21" s="10"/>
      <c r="R21" s="11"/>
      <c r="S21" s="10">
        <v>5177.95</v>
      </c>
      <c r="T21" s="11"/>
      <c r="U21" s="10"/>
      <c r="V21" s="11"/>
      <c r="W21" s="10"/>
      <c r="X21" s="11"/>
      <c r="Y21" s="10"/>
      <c r="Z21" s="11"/>
      <c r="AA21" s="10"/>
      <c r="AB21" s="11"/>
      <c r="AC21" s="10"/>
      <c r="AD21" s="11"/>
      <c r="AE21" s="1"/>
    </row>
    <row r="22" spans="1:31" ht="37.5" customHeight="1">
      <c r="A22" s="1"/>
      <c r="B22" s="12" t="s">
        <v>47</v>
      </c>
      <c r="C22" s="13"/>
      <c r="D22" s="13"/>
      <c r="E22" s="13"/>
      <c r="F22" s="14"/>
      <c r="G22" s="10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0"/>
      <c r="T22" s="11"/>
      <c r="U22" s="10">
        <v>10174.56</v>
      </c>
      <c r="V22" s="11"/>
      <c r="W22" s="10"/>
      <c r="X22" s="11"/>
      <c r="Y22" s="10"/>
      <c r="Z22" s="11"/>
      <c r="AA22" s="10"/>
      <c r="AB22" s="11"/>
      <c r="AC22" s="10"/>
      <c r="AD22" s="11"/>
      <c r="AE22" s="1"/>
    </row>
    <row r="23" spans="1:31" ht="44.25" customHeight="1">
      <c r="A23" s="1"/>
      <c r="B23" s="12" t="s">
        <v>48</v>
      </c>
      <c r="C23" s="13"/>
      <c r="D23" s="13"/>
      <c r="E23" s="13"/>
      <c r="F23" s="14"/>
      <c r="G23" s="10"/>
      <c r="H23" s="11"/>
      <c r="I23" s="10"/>
      <c r="J23" s="11"/>
      <c r="K23" s="10"/>
      <c r="L23" s="11"/>
      <c r="M23" s="10"/>
      <c r="N23" s="11"/>
      <c r="O23" s="10"/>
      <c r="P23" s="11"/>
      <c r="Q23" s="10"/>
      <c r="R23" s="11"/>
      <c r="S23" s="10"/>
      <c r="T23" s="11"/>
      <c r="U23" s="10">
        <f>6400-2857.41</f>
        <v>3542.59</v>
      </c>
      <c r="V23" s="11"/>
      <c r="W23" s="10"/>
      <c r="X23" s="11"/>
      <c r="Y23" s="10"/>
      <c r="Z23" s="11"/>
      <c r="AA23" s="10"/>
      <c r="AB23" s="11"/>
      <c r="AC23" s="10"/>
      <c r="AD23" s="11"/>
      <c r="AE23" s="1"/>
    </row>
    <row r="24" spans="1:31" ht="34.5" customHeight="1">
      <c r="A24" s="1"/>
      <c r="B24" s="12" t="s">
        <v>49</v>
      </c>
      <c r="C24" s="13"/>
      <c r="D24" s="13"/>
      <c r="E24" s="13"/>
      <c r="F24" s="14"/>
      <c r="G24" s="10"/>
      <c r="H24" s="11"/>
      <c r="I24" s="10"/>
      <c r="J24" s="11"/>
      <c r="K24" s="10"/>
      <c r="L24" s="11"/>
      <c r="M24" s="10"/>
      <c r="N24" s="11"/>
      <c r="O24" s="10"/>
      <c r="P24" s="11"/>
      <c r="Q24" s="10"/>
      <c r="R24" s="11"/>
      <c r="S24" s="10"/>
      <c r="T24" s="11"/>
      <c r="U24" s="10">
        <v>3188.17</v>
      </c>
      <c r="V24" s="11"/>
      <c r="W24" s="10"/>
      <c r="X24" s="11"/>
      <c r="Y24" s="10"/>
      <c r="Z24" s="11"/>
      <c r="AA24" s="10"/>
      <c r="AB24" s="11"/>
      <c r="AC24" s="10"/>
      <c r="AD24" s="11"/>
      <c r="AE24" s="1"/>
    </row>
    <row r="25" spans="1:31" ht="35.25" customHeight="1">
      <c r="A25" s="1"/>
      <c r="B25" s="12" t="s">
        <v>50</v>
      </c>
      <c r="C25" s="13"/>
      <c r="D25" s="13"/>
      <c r="E25" s="13"/>
      <c r="F25" s="14"/>
      <c r="G25" s="10"/>
      <c r="H25" s="11"/>
      <c r="I25" s="10"/>
      <c r="J25" s="11"/>
      <c r="K25" s="10"/>
      <c r="L25" s="11"/>
      <c r="M25" s="10"/>
      <c r="N25" s="11"/>
      <c r="O25" s="10"/>
      <c r="P25" s="11"/>
      <c r="Q25" s="10"/>
      <c r="R25" s="11"/>
      <c r="S25" s="10"/>
      <c r="T25" s="11"/>
      <c r="U25" s="10"/>
      <c r="V25" s="11"/>
      <c r="W25" s="10">
        <v>9822.1200000000008</v>
      </c>
      <c r="X25" s="11"/>
      <c r="Y25" s="10"/>
      <c r="Z25" s="11"/>
      <c r="AA25" s="10"/>
      <c r="AB25" s="11"/>
      <c r="AC25" s="10"/>
      <c r="AD25" s="11"/>
      <c r="AE25" s="1"/>
    </row>
    <row r="26" spans="1:31" ht="30.75" customHeight="1">
      <c r="A26" s="1"/>
      <c r="B26" s="12" t="s">
        <v>51</v>
      </c>
      <c r="C26" s="13"/>
      <c r="D26" s="13"/>
      <c r="E26" s="13"/>
      <c r="F26" s="14"/>
      <c r="G26" s="10"/>
      <c r="H26" s="11"/>
      <c r="I26" s="10"/>
      <c r="J26" s="11"/>
      <c r="K26" s="10"/>
      <c r="L26" s="11"/>
      <c r="M26" s="10"/>
      <c r="N26" s="11"/>
      <c r="O26" s="10"/>
      <c r="P26" s="11"/>
      <c r="Q26" s="10"/>
      <c r="R26" s="11"/>
      <c r="S26" s="10"/>
      <c r="T26" s="11"/>
      <c r="U26" s="10"/>
      <c r="V26" s="11"/>
      <c r="W26" s="10"/>
      <c r="X26" s="11"/>
      <c r="Y26" s="10">
        <v>924.47</v>
      </c>
      <c r="Z26" s="11"/>
      <c r="AA26" s="10"/>
      <c r="AB26" s="11"/>
      <c r="AC26" s="10"/>
      <c r="AD26" s="11"/>
      <c r="AE26" s="1"/>
    </row>
    <row r="27" spans="1:31" ht="30.75" customHeight="1">
      <c r="A27" s="1"/>
      <c r="B27" s="12" t="s">
        <v>52</v>
      </c>
      <c r="C27" s="13"/>
      <c r="D27" s="13"/>
      <c r="E27" s="13"/>
      <c r="F27" s="14"/>
      <c r="G27" s="10"/>
      <c r="H27" s="11"/>
      <c r="I27" s="10"/>
      <c r="J27" s="11"/>
      <c r="K27" s="10"/>
      <c r="L27" s="11"/>
      <c r="M27" s="10"/>
      <c r="N27" s="11"/>
      <c r="O27" s="10"/>
      <c r="P27" s="11"/>
      <c r="Q27" s="10"/>
      <c r="R27" s="11"/>
      <c r="S27" s="10"/>
      <c r="T27" s="11"/>
      <c r="U27" s="10"/>
      <c r="V27" s="11"/>
      <c r="W27" s="10"/>
      <c r="X27" s="11"/>
      <c r="Y27" s="10">
        <v>23944.45</v>
      </c>
      <c r="Z27" s="11"/>
      <c r="AA27" s="10"/>
      <c r="AB27" s="11"/>
      <c r="AC27" s="10"/>
      <c r="AD27" s="11"/>
      <c r="AE27" s="1"/>
    </row>
    <row r="28" spans="1:31" ht="30.75" customHeight="1">
      <c r="A28" s="1"/>
      <c r="B28" s="12" t="s">
        <v>53</v>
      </c>
      <c r="C28" s="13"/>
      <c r="D28" s="13"/>
      <c r="E28" s="13"/>
      <c r="F28" s="14"/>
      <c r="G28" s="10"/>
      <c r="H28" s="11"/>
      <c r="I28" s="10"/>
      <c r="J28" s="11"/>
      <c r="K28" s="10"/>
      <c r="L28" s="11"/>
      <c r="M28" s="10"/>
      <c r="N28" s="11"/>
      <c r="O28" s="10"/>
      <c r="P28" s="11"/>
      <c r="Q28" s="10"/>
      <c r="R28" s="11"/>
      <c r="S28" s="10"/>
      <c r="T28" s="11"/>
      <c r="U28" s="10"/>
      <c r="V28" s="11"/>
      <c r="W28" s="10"/>
      <c r="X28" s="11"/>
      <c r="Y28" s="10"/>
      <c r="Z28" s="11"/>
      <c r="AA28" s="10">
        <v>1536.37</v>
      </c>
      <c r="AB28" s="11"/>
      <c r="AC28" s="10"/>
      <c r="AD28" s="11"/>
      <c r="AE28" s="1"/>
    </row>
    <row r="29" spans="1:31" ht="31.5" customHeight="1">
      <c r="A29" s="1"/>
      <c r="B29" s="12"/>
      <c r="C29" s="13"/>
      <c r="D29" s="13"/>
      <c r="E29" s="13"/>
      <c r="F29" s="14"/>
      <c r="G29" s="10"/>
      <c r="H29" s="15"/>
      <c r="I29" s="10"/>
      <c r="J29" s="15"/>
      <c r="K29" s="10"/>
      <c r="L29" s="15"/>
      <c r="M29" s="10"/>
      <c r="N29" s="15"/>
      <c r="O29" s="10"/>
      <c r="P29" s="15"/>
      <c r="Q29" s="10"/>
      <c r="R29" s="15"/>
      <c r="S29" s="10"/>
      <c r="T29" s="15"/>
      <c r="U29" s="10"/>
      <c r="V29" s="15"/>
      <c r="W29" s="10"/>
      <c r="X29" s="15"/>
      <c r="Y29" s="10"/>
      <c r="Z29" s="15"/>
      <c r="AA29" s="10"/>
      <c r="AB29" s="15"/>
      <c r="AC29" s="10"/>
      <c r="AD29" s="15"/>
      <c r="AE29" s="1"/>
    </row>
    <row r="30" spans="1:31">
      <c r="A30" s="1"/>
      <c r="B30" s="28"/>
      <c r="C30" s="29"/>
      <c r="D30" s="29"/>
      <c r="E30" s="29"/>
      <c r="F30" s="30"/>
      <c r="G30" s="10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1"/>
      <c r="AE30" s="1"/>
    </row>
    <row r="31" spans="1:31">
      <c r="A31" s="1">
        <v>3</v>
      </c>
      <c r="B31" s="22" t="s">
        <v>27</v>
      </c>
      <c r="C31" s="23"/>
      <c r="D31" s="23"/>
      <c r="E31" s="23"/>
      <c r="F31" s="24"/>
      <c r="G31" s="10">
        <f>G32+G33+G34+G35+G36+G37</f>
        <v>34743.919999999998</v>
      </c>
      <c r="H31" s="11"/>
      <c r="I31" s="10">
        <f t="shared" ref="I31" si="13">I32+I33+I34+I35+I36+I37</f>
        <v>34743.919999999998</v>
      </c>
      <c r="J31" s="11"/>
      <c r="K31" s="10">
        <f t="shared" ref="K31" si="14">K32+K33+K34+K35+K36+K37</f>
        <v>34743.919999999998</v>
      </c>
      <c r="L31" s="11"/>
      <c r="M31" s="10">
        <f t="shared" ref="M31" si="15">M32+M33+M34+M35+M36+M37</f>
        <v>34743.919999999998</v>
      </c>
      <c r="N31" s="11"/>
      <c r="O31" s="10">
        <f t="shared" ref="O31" si="16">O32+O33+O34+O35+O36+O37</f>
        <v>34743.919999999998</v>
      </c>
      <c r="P31" s="11"/>
      <c r="Q31" s="10">
        <f t="shared" ref="Q31" si="17">Q32+Q33+Q34+Q35+Q36+Q37</f>
        <v>34743.919999999998</v>
      </c>
      <c r="R31" s="11"/>
      <c r="S31" s="10">
        <f t="shared" ref="S31" si="18">S32+S33+S34+S35+S36+S37</f>
        <v>34743.919999999998</v>
      </c>
      <c r="T31" s="11"/>
      <c r="U31" s="10">
        <f>U32+U33+U34+U35+U36+U37</f>
        <v>34743.919999999998</v>
      </c>
      <c r="V31" s="11"/>
      <c r="W31" s="10">
        <f t="shared" ref="W31" si="19">W32+W33+W34+W35+W36+W37</f>
        <v>34743.919999999998</v>
      </c>
      <c r="X31" s="11"/>
      <c r="Y31" s="10">
        <f t="shared" ref="Y31" si="20">Y32+Y33+Y34+Y35+Y36+Y37</f>
        <v>34743.919999999998</v>
      </c>
      <c r="Z31" s="11"/>
      <c r="AA31" s="10">
        <f t="shared" ref="AA31" si="21">AA32+AA33+AA34+AA35+AA36+AA37</f>
        <v>34743.919999999998</v>
      </c>
      <c r="AB31" s="11"/>
      <c r="AC31" s="10">
        <f t="shared" ref="AC31" si="22">AC32+AC33+AC34+AC35+AC36+AC37</f>
        <v>34743.919999999998</v>
      </c>
      <c r="AD31" s="11"/>
      <c r="AE31" s="1">
        <f t="shared" ref="AE31:AE39" si="23">SUM(G31:AC31)</f>
        <v>416927.03999999986</v>
      </c>
    </row>
    <row r="32" spans="1:31">
      <c r="A32" s="1"/>
      <c r="B32" s="35" t="s">
        <v>20</v>
      </c>
      <c r="C32" s="35"/>
      <c r="D32" s="35"/>
      <c r="E32" s="35"/>
      <c r="F32" s="3">
        <v>1.56</v>
      </c>
      <c r="G32" s="10">
        <f>F32*P4</f>
        <v>5403.84</v>
      </c>
      <c r="H32" s="11"/>
      <c r="I32" s="10">
        <f>F32*P4</f>
        <v>5403.84</v>
      </c>
      <c r="J32" s="11"/>
      <c r="K32" s="10">
        <f>F32*P4</f>
        <v>5403.84</v>
      </c>
      <c r="L32" s="11"/>
      <c r="M32" s="10">
        <f>F32*P4</f>
        <v>5403.84</v>
      </c>
      <c r="N32" s="11"/>
      <c r="O32" s="10">
        <f>F32*P4</f>
        <v>5403.84</v>
      </c>
      <c r="P32" s="11"/>
      <c r="Q32" s="10">
        <f>F32*P4</f>
        <v>5403.84</v>
      </c>
      <c r="R32" s="11"/>
      <c r="S32" s="10">
        <f>F32*P4</f>
        <v>5403.84</v>
      </c>
      <c r="T32" s="11"/>
      <c r="U32" s="10">
        <f>F32*P4</f>
        <v>5403.84</v>
      </c>
      <c r="V32" s="11"/>
      <c r="W32" s="10">
        <f>F32*P4</f>
        <v>5403.84</v>
      </c>
      <c r="X32" s="11"/>
      <c r="Y32" s="10">
        <f>F32*P4</f>
        <v>5403.84</v>
      </c>
      <c r="Z32" s="11"/>
      <c r="AA32" s="10">
        <f>F32*P4</f>
        <v>5403.84</v>
      </c>
      <c r="AB32" s="11"/>
      <c r="AC32" s="10">
        <f>F32*P4</f>
        <v>5403.84</v>
      </c>
      <c r="AD32" s="11"/>
      <c r="AE32" s="1">
        <f t="shared" si="23"/>
        <v>64846.079999999987</v>
      </c>
    </row>
    <row r="33" spans="1:31" ht="30.75" customHeight="1">
      <c r="A33" s="1"/>
      <c r="B33" s="28" t="s">
        <v>36</v>
      </c>
      <c r="C33" s="29"/>
      <c r="D33" s="29"/>
      <c r="E33" s="30"/>
      <c r="F33" s="4">
        <v>1.84</v>
      </c>
      <c r="G33" s="10">
        <f>F33*P4</f>
        <v>6373.76</v>
      </c>
      <c r="H33" s="11"/>
      <c r="I33" s="10">
        <f>F33*P4</f>
        <v>6373.76</v>
      </c>
      <c r="J33" s="11"/>
      <c r="K33" s="10">
        <f>F33*P4</f>
        <v>6373.76</v>
      </c>
      <c r="L33" s="11"/>
      <c r="M33" s="10">
        <f>F33*P4</f>
        <v>6373.76</v>
      </c>
      <c r="N33" s="11"/>
      <c r="O33" s="10">
        <f>F33*P4</f>
        <v>6373.76</v>
      </c>
      <c r="P33" s="11"/>
      <c r="Q33" s="10">
        <f>F33*P4</f>
        <v>6373.76</v>
      </c>
      <c r="R33" s="11"/>
      <c r="S33" s="10">
        <f>F33*P4</f>
        <v>6373.76</v>
      </c>
      <c r="T33" s="11"/>
      <c r="U33" s="10">
        <f>F33*P4</f>
        <v>6373.76</v>
      </c>
      <c r="V33" s="11"/>
      <c r="W33" s="10">
        <f>F33*P4</f>
        <v>6373.76</v>
      </c>
      <c r="X33" s="11"/>
      <c r="Y33" s="10">
        <f>F33*P4</f>
        <v>6373.76</v>
      </c>
      <c r="Z33" s="11"/>
      <c r="AA33" s="10">
        <f>F33*P4</f>
        <v>6373.76</v>
      </c>
      <c r="AB33" s="11"/>
      <c r="AC33" s="10">
        <f>F33*P4</f>
        <v>6373.76</v>
      </c>
      <c r="AD33" s="11"/>
      <c r="AE33" s="1">
        <f t="shared" si="23"/>
        <v>76485.12000000001</v>
      </c>
    </row>
    <row r="34" spans="1:31" ht="27" customHeight="1">
      <c r="A34" s="1"/>
      <c r="B34" s="28" t="s">
        <v>21</v>
      </c>
      <c r="C34" s="29"/>
      <c r="D34" s="29"/>
      <c r="E34" s="30"/>
      <c r="F34" s="3">
        <v>3.94</v>
      </c>
      <c r="G34" s="10">
        <f>F34*P4</f>
        <v>13648.16</v>
      </c>
      <c r="H34" s="11"/>
      <c r="I34" s="10">
        <f>F34*P4</f>
        <v>13648.16</v>
      </c>
      <c r="J34" s="11"/>
      <c r="K34" s="10">
        <f>F34*P4</f>
        <v>13648.16</v>
      </c>
      <c r="L34" s="11"/>
      <c r="M34" s="10">
        <f>F34*P4</f>
        <v>13648.16</v>
      </c>
      <c r="N34" s="11"/>
      <c r="O34" s="10">
        <f>F34*P4</f>
        <v>13648.16</v>
      </c>
      <c r="P34" s="11"/>
      <c r="Q34" s="10">
        <f>F34*P4</f>
        <v>13648.16</v>
      </c>
      <c r="R34" s="11"/>
      <c r="S34" s="10">
        <f>F34*P4</f>
        <v>13648.16</v>
      </c>
      <c r="T34" s="11"/>
      <c r="U34" s="10">
        <f>F34*P4</f>
        <v>13648.16</v>
      </c>
      <c r="V34" s="11"/>
      <c r="W34" s="10">
        <f>F34*P4</f>
        <v>13648.16</v>
      </c>
      <c r="X34" s="11"/>
      <c r="Y34" s="10">
        <f>F34*P4</f>
        <v>13648.16</v>
      </c>
      <c r="Z34" s="11"/>
      <c r="AA34" s="10">
        <f>F34*P4</f>
        <v>13648.16</v>
      </c>
      <c r="AB34" s="11"/>
      <c r="AC34" s="10">
        <f>F34*P4</f>
        <v>13648.16</v>
      </c>
      <c r="AD34" s="11"/>
      <c r="AE34" s="1">
        <f t="shared" si="23"/>
        <v>163777.92000000001</v>
      </c>
    </row>
    <row r="35" spans="1:31" ht="60" customHeight="1">
      <c r="A35" s="1"/>
      <c r="B35" s="28" t="s">
        <v>22</v>
      </c>
      <c r="C35" s="29"/>
      <c r="D35" s="29"/>
      <c r="E35" s="30"/>
      <c r="F35" s="4">
        <v>0.74</v>
      </c>
      <c r="G35" s="10">
        <f>F35*P4</f>
        <v>2563.36</v>
      </c>
      <c r="H35" s="11"/>
      <c r="I35" s="10">
        <f>F35*P4</f>
        <v>2563.36</v>
      </c>
      <c r="J35" s="11"/>
      <c r="K35" s="10">
        <f>F35*P4</f>
        <v>2563.36</v>
      </c>
      <c r="L35" s="11"/>
      <c r="M35" s="10">
        <f>F35*P4</f>
        <v>2563.36</v>
      </c>
      <c r="N35" s="11"/>
      <c r="O35" s="10">
        <f>F35*P4</f>
        <v>2563.36</v>
      </c>
      <c r="P35" s="11"/>
      <c r="Q35" s="10">
        <f>F35*P4</f>
        <v>2563.36</v>
      </c>
      <c r="R35" s="11"/>
      <c r="S35" s="10">
        <f>F35*P4</f>
        <v>2563.36</v>
      </c>
      <c r="T35" s="11"/>
      <c r="U35" s="10">
        <f>F35*P4</f>
        <v>2563.36</v>
      </c>
      <c r="V35" s="11"/>
      <c r="W35" s="10">
        <f>F35*P4</f>
        <v>2563.36</v>
      </c>
      <c r="X35" s="11"/>
      <c r="Y35" s="10">
        <f>F35*P4</f>
        <v>2563.36</v>
      </c>
      <c r="Z35" s="11"/>
      <c r="AA35" s="10">
        <f>F35*P4</f>
        <v>2563.36</v>
      </c>
      <c r="AB35" s="11"/>
      <c r="AC35" s="10">
        <f>F35*P4</f>
        <v>2563.36</v>
      </c>
      <c r="AD35" s="11"/>
      <c r="AE35" s="1">
        <f t="shared" si="23"/>
        <v>30760.320000000003</v>
      </c>
    </row>
    <row r="36" spans="1:31" ht="58.5" customHeight="1">
      <c r="A36" s="1"/>
      <c r="B36" s="28" t="s">
        <v>23</v>
      </c>
      <c r="C36" s="29"/>
      <c r="D36" s="29"/>
      <c r="E36" s="30"/>
      <c r="F36" s="4">
        <v>0.59</v>
      </c>
      <c r="G36" s="10">
        <f>F36*P4</f>
        <v>2043.76</v>
      </c>
      <c r="H36" s="11"/>
      <c r="I36" s="10">
        <f>F36*P4</f>
        <v>2043.76</v>
      </c>
      <c r="J36" s="11"/>
      <c r="K36" s="10">
        <f>F36*P4</f>
        <v>2043.76</v>
      </c>
      <c r="L36" s="11"/>
      <c r="M36" s="10">
        <f>F36*P4</f>
        <v>2043.76</v>
      </c>
      <c r="N36" s="11"/>
      <c r="O36" s="10">
        <f>F36*P4</f>
        <v>2043.76</v>
      </c>
      <c r="P36" s="11"/>
      <c r="Q36" s="10">
        <f>F36*P4</f>
        <v>2043.76</v>
      </c>
      <c r="R36" s="11"/>
      <c r="S36" s="10">
        <f>F36*P4</f>
        <v>2043.76</v>
      </c>
      <c r="T36" s="11"/>
      <c r="U36" s="10">
        <f>F36*P4</f>
        <v>2043.76</v>
      </c>
      <c r="V36" s="11"/>
      <c r="W36" s="10">
        <f>F36*P4</f>
        <v>2043.76</v>
      </c>
      <c r="X36" s="11"/>
      <c r="Y36" s="10">
        <f>F36*P4</f>
        <v>2043.76</v>
      </c>
      <c r="Z36" s="11"/>
      <c r="AA36" s="10">
        <f>F36*P4</f>
        <v>2043.76</v>
      </c>
      <c r="AB36" s="11"/>
      <c r="AC36" s="10">
        <f>F36*P4</f>
        <v>2043.76</v>
      </c>
      <c r="AD36" s="11"/>
      <c r="AE36" s="1">
        <f t="shared" si="23"/>
        <v>24525.119999999995</v>
      </c>
    </row>
    <row r="37" spans="1:31" ht="45.75" customHeight="1">
      <c r="A37" s="1"/>
      <c r="B37" s="28" t="s">
        <v>24</v>
      </c>
      <c r="C37" s="29"/>
      <c r="D37" s="29"/>
      <c r="E37" s="30"/>
      <c r="F37" s="4">
        <v>1.36</v>
      </c>
      <c r="G37" s="10">
        <f>F37*P4</f>
        <v>4711.04</v>
      </c>
      <c r="H37" s="11"/>
      <c r="I37" s="10">
        <f>F37*P4</f>
        <v>4711.04</v>
      </c>
      <c r="J37" s="11"/>
      <c r="K37" s="10">
        <f>F37*P4</f>
        <v>4711.04</v>
      </c>
      <c r="L37" s="11"/>
      <c r="M37" s="10">
        <f>F37*P4</f>
        <v>4711.04</v>
      </c>
      <c r="N37" s="11"/>
      <c r="O37" s="10">
        <f>F37*P4</f>
        <v>4711.04</v>
      </c>
      <c r="P37" s="11"/>
      <c r="Q37" s="10">
        <f>F37*P4</f>
        <v>4711.04</v>
      </c>
      <c r="R37" s="11"/>
      <c r="S37" s="10">
        <f>F37*P4</f>
        <v>4711.04</v>
      </c>
      <c r="T37" s="11"/>
      <c r="U37" s="10">
        <f>F37*P4</f>
        <v>4711.04</v>
      </c>
      <c r="V37" s="11"/>
      <c r="W37" s="10">
        <f>F37*P4</f>
        <v>4711.04</v>
      </c>
      <c r="X37" s="11"/>
      <c r="Y37" s="10">
        <f>F37*P4</f>
        <v>4711.04</v>
      </c>
      <c r="Z37" s="11"/>
      <c r="AA37" s="10">
        <f>F37*P4</f>
        <v>4711.04</v>
      </c>
      <c r="AB37" s="11"/>
      <c r="AC37" s="10">
        <f>F37*P4</f>
        <v>4711.04</v>
      </c>
      <c r="AD37" s="11"/>
      <c r="AE37" s="1">
        <f t="shared" si="23"/>
        <v>56532.480000000003</v>
      </c>
    </row>
    <row r="38" spans="1:31">
      <c r="A38" s="1"/>
      <c r="B38" s="25" t="s">
        <v>25</v>
      </c>
      <c r="C38" s="26"/>
      <c r="D38" s="26"/>
      <c r="E38" s="26"/>
      <c r="F38" s="27"/>
      <c r="G38" s="10"/>
      <c r="H38" s="11"/>
      <c r="I38" s="10"/>
      <c r="J38" s="11"/>
      <c r="K38" s="10"/>
      <c r="L38" s="11"/>
      <c r="M38" s="10"/>
      <c r="N38" s="11"/>
      <c r="O38" s="10"/>
      <c r="P38" s="11"/>
      <c r="Q38" s="10"/>
      <c r="R38" s="11"/>
      <c r="S38" s="10"/>
      <c r="T38" s="11"/>
      <c r="U38" s="10"/>
      <c r="V38" s="11"/>
      <c r="W38" s="10"/>
      <c r="X38" s="11"/>
      <c r="Y38" s="10"/>
      <c r="Z38" s="11"/>
      <c r="AA38" s="10"/>
      <c r="AB38" s="11"/>
      <c r="AC38" s="10"/>
      <c r="AD38" s="11"/>
      <c r="AE38" s="1">
        <f t="shared" si="23"/>
        <v>0</v>
      </c>
    </row>
    <row r="39" spans="1:31" ht="29.25" customHeight="1">
      <c r="A39" s="1"/>
      <c r="B39" s="28" t="s">
        <v>41</v>
      </c>
      <c r="C39" s="29"/>
      <c r="D39" s="29"/>
      <c r="E39" s="29"/>
      <c r="F39" s="30"/>
      <c r="G39" s="10">
        <v>2092.83</v>
      </c>
      <c r="H39" s="11"/>
      <c r="I39" s="10">
        <v>2092.83</v>
      </c>
      <c r="J39" s="11"/>
      <c r="K39" s="10">
        <v>2092.83</v>
      </c>
      <c r="L39" s="11"/>
      <c r="M39" s="10">
        <v>2092.83</v>
      </c>
      <c r="N39" s="11"/>
      <c r="O39" s="10">
        <v>2092.83</v>
      </c>
      <c r="P39" s="11"/>
      <c r="Q39" s="10">
        <v>2092.83</v>
      </c>
      <c r="R39" s="11"/>
      <c r="S39" s="10">
        <v>2092.83</v>
      </c>
      <c r="T39" s="11"/>
      <c r="U39" s="10">
        <v>2092.83</v>
      </c>
      <c r="V39" s="11"/>
      <c r="W39" s="10">
        <v>2092.83</v>
      </c>
      <c r="X39" s="11"/>
      <c r="Y39" s="10">
        <v>2092.83</v>
      </c>
      <c r="Z39" s="11"/>
      <c r="AA39" s="10">
        <v>2092.83</v>
      </c>
      <c r="AB39" s="11"/>
      <c r="AC39" s="10">
        <v>2092.83</v>
      </c>
      <c r="AD39" s="11"/>
      <c r="AE39" s="1">
        <f t="shared" si="23"/>
        <v>25113.960000000006</v>
      </c>
    </row>
    <row r="40" spans="1:31">
      <c r="A40" s="1"/>
      <c r="B40" s="31"/>
      <c r="C40" s="32"/>
      <c r="D40" s="32"/>
      <c r="E40" s="32"/>
      <c r="F40" s="33"/>
      <c r="G40" s="10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1"/>
      <c r="AE40" s="1"/>
    </row>
    <row r="41" spans="1:31">
      <c r="A41" s="1">
        <v>4</v>
      </c>
      <c r="B41" s="19" t="s">
        <v>26</v>
      </c>
      <c r="C41" s="20"/>
      <c r="D41" s="20"/>
      <c r="E41" s="20"/>
      <c r="F41" s="21"/>
      <c r="G41" s="10">
        <f>G31+G14+G38+G39</f>
        <v>36836.75</v>
      </c>
      <c r="H41" s="11"/>
      <c r="I41" s="10">
        <f t="shared" ref="I41" si="24">I31+I14+I38+I39</f>
        <v>38069.19</v>
      </c>
      <c r="J41" s="11"/>
      <c r="K41" s="10">
        <f t="shared" ref="K41" si="25">K31+K14+K38+K39</f>
        <v>37578.949999999997</v>
      </c>
      <c r="L41" s="11"/>
      <c r="M41" s="10">
        <f t="shared" ref="M41" si="26">M31+M14+M38+M39</f>
        <v>80706.12999999999</v>
      </c>
      <c r="N41" s="11"/>
      <c r="O41" s="10">
        <f t="shared" ref="O41" si="27">O31+O14+O38+O39</f>
        <v>46662.57</v>
      </c>
      <c r="P41" s="11"/>
      <c r="Q41" s="10">
        <f t="shared" ref="Q41" si="28">Q31+Q14+Q38+Q39</f>
        <v>52307.49</v>
      </c>
      <c r="R41" s="11"/>
      <c r="S41" s="10">
        <f t="shared" ref="S41" si="29">S31+S14+S38+S39</f>
        <v>42014.7</v>
      </c>
      <c r="T41" s="11"/>
      <c r="U41" s="10">
        <f>U31+U14+U38+U39</f>
        <v>53742.07</v>
      </c>
      <c r="V41" s="11"/>
      <c r="W41" s="10">
        <f t="shared" ref="W41" si="30">W31+W14+W38+W39</f>
        <v>46658.87</v>
      </c>
      <c r="X41" s="11"/>
      <c r="Y41" s="10">
        <f t="shared" ref="Y41" si="31">Y31+Y14+Y38+Y39</f>
        <v>61705.67</v>
      </c>
      <c r="Z41" s="11"/>
      <c r="AA41" s="10">
        <f t="shared" ref="AA41" si="32">AA31+AA14+AA38+AA39</f>
        <v>38373.120000000003</v>
      </c>
      <c r="AB41" s="11"/>
      <c r="AC41" s="10">
        <f t="shared" ref="AC41" si="33">AC31+AC14+AC38+AC39</f>
        <v>36836.75</v>
      </c>
      <c r="AD41" s="11"/>
      <c r="AE41" s="1">
        <f>SUM(G41:AD41)</f>
        <v>571492.26</v>
      </c>
    </row>
    <row r="42" spans="1:31">
      <c r="A42" s="1"/>
      <c r="B42" s="31"/>
      <c r="C42" s="32"/>
      <c r="D42" s="32"/>
      <c r="E42" s="32"/>
      <c r="F42" s="33"/>
      <c r="G42" s="10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1"/>
      <c r="AE42" s="1">
        <f>SUM(G42:AC42)</f>
        <v>0</v>
      </c>
    </row>
    <row r="43" spans="1:31">
      <c r="A43" s="1">
        <v>5</v>
      </c>
      <c r="B43" s="19" t="s">
        <v>29</v>
      </c>
      <c r="C43" s="20"/>
      <c r="D43" s="20"/>
      <c r="E43" s="20"/>
      <c r="F43" s="21"/>
      <c r="G43" s="10">
        <f>-10926.67+G10+H10-G41</f>
        <v>-16093.199999999997</v>
      </c>
      <c r="H43" s="11"/>
      <c r="I43" s="10">
        <f>G43+I10+J10-I41</f>
        <v>-8615.989999999998</v>
      </c>
      <c r="J43" s="11"/>
      <c r="K43" s="10">
        <f>I43+K10+L10-K41</f>
        <v>40151.11</v>
      </c>
      <c r="L43" s="11"/>
      <c r="M43" s="10">
        <f>K43+M10+N10-M41</f>
        <v>3587.0300000000134</v>
      </c>
      <c r="N43" s="11"/>
      <c r="O43" s="10">
        <f t="shared" ref="O43" si="34">M43+O10+P10-O41</f>
        <v>8028.8300000000163</v>
      </c>
      <c r="P43" s="11"/>
      <c r="Q43" s="10">
        <f t="shared" ref="Q43" si="35">O43+Q10+R10-Q41</f>
        <v>-3134.9499999999825</v>
      </c>
      <c r="R43" s="11"/>
      <c r="S43" s="10">
        <f t="shared" ref="S43" si="36">Q43+S10+T10-S41</f>
        <v>-9316.1999999999825</v>
      </c>
      <c r="T43" s="11"/>
      <c r="U43" s="10">
        <f t="shared" ref="U43" si="37">S43+U10+V10-U41</f>
        <v>-7299.8599999999788</v>
      </c>
      <c r="V43" s="11"/>
      <c r="W43" s="10">
        <f t="shared" ref="W43" si="38">U43+W10+X10-W41</f>
        <v>-263.1699999999837</v>
      </c>
      <c r="X43" s="11"/>
      <c r="Y43" s="10">
        <f t="shared" ref="Y43" si="39">W43+Y10+Z10-Y41</f>
        <v>-7076.6199999999808</v>
      </c>
      <c r="Z43" s="11"/>
      <c r="AA43" s="10">
        <f t="shared" ref="AA43" si="40">Y43+AA10+AB10-AA41</f>
        <v>-2723.2599999999802</v>
      </c>
      <c r="AB43" s="11"/>
      <c r="AC43" s="10">
        <f t="shared" ref="AC43" si="41">AA43+AC10+AD10-AC41</f>
        <v>25892.250000000022</v>
      </c>
      <c r="AD43" s="11"/>
      <c r="AE43" s="1">
        <f>SUM(G43:AC43)</f>
        <v>23135.970000000169</v>
      </c>
    </row>
    <row r="44" spans="1:31">
      <c r="A44" s="1">
        <v>6</v>
      </c>
      <c r="B44" s="19" t="s">
        <v>32</v>
      </c>
      <c r="C44" s="20"/>
      <c r="D44" s="20"/>
      <c r="E44" s="20"/>
      <c r="F44" s="21"/>
      <c r="G44" s="10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1"/>
      <c r="AE44" s="6">
        <f>AC43</f>
        <v>25892.250000000022</v>
      </c>
    </row>
  </sheetData>
  <mergeCells count="384">
    <mergeCell ref="Y24:Z24"/>
    <mergeCell ref="AA24:AB24"/>
    <mergeCell ref="AC24:AD24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U23:V23"/>
    <mergeCell ref="W23:X23"/>
    <mergeCell ref="Y23:Z23"/>
    <mergeCell ref="AA23:AB23"/>
    <mergeCell ref="AC23:AD23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I24:J24"/>
    <mergeCell ref="K24:L24"/>
    <mergeCell ref="M24:N24"/>
    <mergeCell ref="O24:P24"/>
    <mergeCell ref="Q24:R24"/>
    <mergeCell ref="S24:T24"/>
    <mergeCell ref="U24:V24"/>
    <mergeCell ref="W24:X24"/>
    <mergeCell ref="B26:F26"/>
    <mergeCell ref="G23:H23"/>
    <mergeCell ref="G26:H26"/>
    <mergeCell ref="I23:J23"/>
    <mergeCell ref="K23:L23"/>
    <mergeCell ref="M23:N23"/>
    <mergeCell ref="O23:P23"/>
    <mergeCell ref="Q23:R23"/>
    <mergeCell ref="S23:T23"/>
    <mergeCell ref="B24:F24"/>
    <mergeCell ref="B25:F25"/>
    <mergeCell ref="G24:H24"/>
    <mergeCell ref="G25:H25"/>
    <mergeCell ref="W22:X22"/>
    <mergeCell ref="Y22:Z22"/>
    <mergeCell ref="AA22:AB22"/>
    <mergeCell ref="AC22:AD22"/>
    <mergeCell ref="W19:X19"/>
    <mergeCell ref="Y19:Z19"/>
    <mergeCell ref="AA19:AB19"/>
    <mergeCell ref="AC19:AD19"/>
    <mergeCell ref="B18:F18"/>
    <mergeCell ref="G18:H18"/>
    <mergeCell ref="I18:J18"/>
    <mergeCell ref="K18:L18"/>
    <mergeCell ref="M18:N18"/>
    <mergeCell ref="O18:P18"/>
    <mergeCell ref="Q18:R18"/>
    <mergeCell ref="B19:F19"/>
    <mergeCell ref="G19:H19"/>
    <mergeCell ref="I19:J19"/>
    <mergeCell ref="K19:L19"/>
    <mergeCell ref="M19:N19"/>
    <mergeCell ref="O19:P19"/>
    <mergeCell ref="Q19:R19"/>
    <mergeCell ref="S19:T19"/>
    <mergeCell ref="U19:V19"/>
    <mergeCell ref="S18:T18"/>
    <mergeCell ref="U18:V18"/>
    <mergeCell ref="W18:X18"/>
    <mergeCell ref="Y18:Z18"/>
    <mergeCell ref="W17:X17"/>
    <mergeCell ref="Y17:Z17"/>
    <mergeCell ref="AA17:AB17"/>
    <mergeCell ref="AC17:AD17"/>
    <mergeCell ref="B17:F17"/>
    <mergeCell ref="G17:H17"/>
    <mergeCell ref="I17:J17"/>
    <mergeCell ref="K17:L17"/>
    <mergeCell ref="M17:N17"/>
    <mergeCell ref="O17:P17"/>
    <mergeCell ref="Q17:R17"/>
    <mergeCell ref="S17:T17"/>
    <mergeCell ref="U17:V17"/>
    <mergeCell ref="AA18:AB18"/>
    <mergeCell ref="AC18:AD18"/>
    <mergeCell ref="G44:AD44"/>
    <mergeCell ref="A4:O4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G43:H43"/>
    <mergeCell ref="G12:AD12"/>
    <mergeCell ref="G13:AD13"/>
    <mergeCell ref="G30:AD30"/>
    <mergeCell ref="G40:AD40"/>
    <mergeCell ref="G42:AD42"/>
    <mergeCell ref="W15:X15"/>
    <mergeCell ref="W16:X16"/>
    <mergeCell ref="Y15:Z15"/>
    <mergeCell ref="Y16:Z16"/>
    <mergeCell ref="AA15:AB15"/>
    <mergeCell ref="AA16:AB16"/>
    <mergeCell ref="Q15:R15"/>
    <mergeCell ref="Q16:R16"/>
    <mergeCell ref="S15:T15"/>
    <mergeCell ref="S16:T16"/>
    <mergeCell ref="U15:V15"/>
    <mergeCell ref="U16:V16"/>
    <mergeCell ref="K15:L15"/>
    <mergeCell ref="K16:L16"/>
    <mergeCell ref="M15:N15"/>
    <mergeCell ref="M16:N16"/>
    <mergeCell ref="O15:P15"/>
    <mergeCell ref="O16:P16"/>
    <mergeCell ref="G14:H14"/>
    <mergeCell ref="G15:H15"/>
    <mergeCell ref="G16:H16"/>
    <mergeCell ref="I15:J15"/>
    <mergeCell ref="I16:J16"/>
    <mergeCell ref="Q14:R14"/>
    <mergeCell ref="O14:P14"/>
    <mergeCell ref="M14:N14"/>
    <mergeCell ref="K14:L14"/>
    <mergeCell ref="I14:J14"/>
    <mergeCell ref="AA14:AB14"/>
    <mergeCell ref="Y14:Z14"/>
    <mergeCell ref="W14:X14"/>
    <mergeCell ref="U14:V14"/>
    <mergeCell ref="S14:T14"/>
    <mergeCell ref="AC36:AD36"/>
    <mergeCell ref="AC37:AD37"/>
    <mergeCell ref="AC41:AD41"/>
    <mergeCell ref="AC43:AD43"/>
    <mergeCell ref="AC14:AD14"/>
    <mergeCell ref="AC15:AD15"/>
    <mergeCell ref="AC16:AD16"/>
    <mergeCell ref="AC31:AD31"/>
    <mergeCell ref="AC32:AD32"/>
    <mergeCell ref="AC33:AD33"/>
    <mergeCell ref="AC34:AD34"/>
    <mergeCell ref="AC35:AD35"/>
    <mergeCell ref="AC39:AD39"/>
    <mergeCell ref="AC21:AD21"/>
    <mergeCell ref="Y36:Z36"/>
    <mergeCell ref="Y37:Z37"/>
    <mergeCell ref="Y41:Z41"/>
    <mergeCell ref="Y43:Z43"/>
    <mergeCell ref="AA31:AB31"/>
    <mergeCell ref="AA32:AB32"/>
    <mergeCell ref="AA33:AB33"/>
    <mergeCell ref="AA34:AB34"/>
    <mergeCell ref="AA35:AB35"/>
    <mergeCell ref="AA36:AB36"/>
    <mergeCell ref="AA37:AB37"/>
    <mergeCell ref="AA41:AB41"/>
    <mergeCell ref="AA43:AB43"/>
    <mergeCell ref="Y31:Z31"/>
    <mergeCell ref="Y32:Z32"/>
    <mergeCell ref="Y33:Z33"/>
    <mergeCell ref="Y34:Z34"/>
    <mergeCell ref="Y35:Z35"/>
    <mergeCell ref="Y39:Z39"/>
    <mergeCell ref="AA39:AB39"/>
    <mergeCell ref="U36:V36"/>
    <mergeCell ref="U37:V37"/>
    <mergeCell ref="U41:V41"/>
    <mergeCell ref="U43:V43"/>
    <mergeCell ref="W31:X31"/>
    <mergeCell ref="W32:X32"/>
    <mergeCell ref="W33:X33"/>
    <mergeCell ref="W34:X34"/>
    <mergeCell ref="W35:X35"/>
    <mergeCell ref="W36:X36"/>
    <mergeCell ref="W37:X37"/>
    <mergeCell ref="W41:X41"/>
    <mergeCell ref="W43:X43"/>
    <mergeCell ref="U31:V31"/>
    <mergeCell ref="U32:V32"/>
    <mergeCell ref="U33:V33"/>
    <mergeCell ref="U34:V34"/>
    <mergeCell ref="U35:V35"/>
    <mergeCell ref="Q36:R36"/>
    <mergeCell ref="Q37:R37"/>
    <mergeCell ref="Q41:R41"/>
    <mergeCell ref="Q43:R43"/>
    <mergeCell ref="S31:T31"/>
    <mergeCell ref="S32:T32"/>
    <mergeCell ref="S33:T33"/>
    <mergeCell ref="S34:T34"/>
    <mergeCell ref="S35:T35"/>
    <mergeCell ref="S36:T36"/>
    <mergeCell ref="S37:T37"/>
    <mergeCell ref="S41:T41"/>
    <mergeCell ref="S43:T43"/>
    <mergeCell ref="Q31:R31"/>
    <mergeCell ref="Q32:R32"/>
    <mergeCell ref="Q33:R33"/>
    <mergeCell ref="Q34:R34"/>
    <mergeCell ref="Q35:R35"/>
    <mergeCell ref="M41:N41"/>
    <mergeCell ref="M43:N43"/>
    <mergeCell ref="O31:P31"/>
    <mergeCell ref="O32:P32"/>
    <mergeCell ref="O33:P33"/>
    <mergeCell ref="O34:P34"/>
    <mergeCell ref="O35:P35"/>
    <mergeCell ref="O36:P36"/>
    <mergeCell ref="O37:P37"/>
    <mergeCell ref="O41:P41"/>
    <mergeCell ref="O43:P43"/>
    <mergeCell ref="M31:N31"/>
    <mergeCell ref="M32:N32"/>
    <mergeCell ref="M33:N33"/>
    <mergeCell ref="M34:N34"/>
    <mergeCell ref="M35:N35"/>
    <mergeCell ref="I43:J43"/>
    <mergeCell ref="K31:L31"/>
    <mergeCell ref="K32:L32"/>
    <mergeCell ref="K33:L33"/>
    <mergeCell ref="K34:L34"/>
    <mergeCell ref="K35:L35"/>
    <mergeCell ref="K36:L36"/>
    <mergeCell ref="K37:L37"/>
    <mergeCell ref="K41:L41"/>
    <mergeCell ref="K43:L43"/>
    <mergeCell ref="AA6:AB6"/>
    <mergeCell ref="Y6:Z6"/>
    <mergeCell ref="W6:X6"/>
    <mergeCell ref="U6:V6"/>
    <mergeCell ref="S6:T6"/>
    <mergeCell ref="Q6:R6"/>
    <mergeCell ref="G36:H36"/>
    <mergeCell ref="G37:H37"/>
    <mergeCell ref="G41:H41"/>
    <mergeCell ref="I31:J31"/>
    <mergeCell ref="I32:J32"/>
    <mergeCell ref="I33:J33"/>
    <mergeCell ref="I34:J34"/>
    <mergeCell ref="I35:J35"/>
    <mergeCell ref="I36:J36"/>
    <mergeCell ref="I37:J37"/>
    <mergeCell ref="I41:J41"/>
    <mergeCell ref="G31:H31"/>
    <mergeCell ref="G32:H32"/>
    <mergeCell ref="G33:H33"/>
    <mergeCell ref="G34:H34"/>
    <mergeCell ref="G35:H35"/>
    <mergeCell ref="M36:N36"/>
    <mergeCell ref="M37:N37"/>
    <mergeCell ref="A2:AC2"/>
    <mergeCell ref="A3:AC3"/>
    <mergeCell ref="B35:E35"/>
    <mergeCell ref="B36:E36"/>
    <mergeCell ref="B32:E32"/>
    <mergeCell ref="B33:E33"/>
    <mergeCell ref="B34:E34"/>
    <mergeCell ref="B10:F10"/>
    <mergeCell ref="B11:F11"/>
    <mergeCell ref="B12:F12"/>
    <mergeCell ref="B13:F13"/>
    <mergeCell ref="B14:F14"/>
    <mergeCell ref="B15:F15"/>
    <mergeCell ref="B16:F16"/>
    <mergeCell ref="G6:H6"/>
    <mergeCell ref="B6:F6"/>
    <mergeCell ref="B7:F7"/>
    <mergeCell ref="B8:F8"/>
    <mergeCell ref="B9:F9"/>
    <mergeCell ref="I6:J6"/>
    <mergeCell ref="K6:L6"/>
    <mergeCell ref="M6:N6"/>
    <mergeCell ref="O6:P6"/>
    <mergeCell ref="AC6:AD6"/>
    <mergeCell ref="B44:F44"/>
    <mergeCell ref="B31:F31"/>
    <mergeCell ref="B38:F38"/>
    <mergeCell ref="B30:F30"/>
    <mergeCell ref="B41:F41"/>
    <mergeCell ref="B42:F42"/>
    <mergeCell ref="B43:F43"/>
    <mergeCell ref="B37:E37"/>
    <mergeCell ref="B40:F40"/>
    <mergeCell ref="B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B20:F20"/>
    <mergeCell ref="B29:F29"/>
    <mergeCell ref="G20:H20"/>
    <mergeCell ref="G29:H29"/>
    <mergeCell ref="I20:J20"/>
    <mergeCell ref="K20:L20"/>
    <mergeCell ref="M20:N20"/>
    <mergeCell ref="O20:P20"/>
    <mergeCell ref="Q20:R20"/>
    <mergeCell ref="B21:F21"/>
    <mergeCell ref="B22:F22"/>
    <mergeCell ref="G21:H21"/>
    <mergeCell ref="G22:H22"/>
    <mergeCell ref="I21:J21"/>
    <mergeCell ref="K21:L21"/>
    <mergeCell ref="M21:N21"/>
    <mergeCell ref="O21:P21"/>
    <mergeCell ref="Q21:R21"/>
    <mergeCell ref="I22:J22"/>
    <mergeCell ref="K22:L22"/>
    <mergeCell ref="M22:N22"/>
    <mergeCell ref="O22:P22"/>
    <mergeCell ref="Q22:R22"/>
    <mergeCell ref="B23:F23"/>
    <mergeCell ref="S20:T20"/>
    <mergeCell ref="U20:V20"/>
    <mergeCell ref="W20:X20"/>
    <mergeCell ref="Y20:Z20"/>
    <mergeCell ref="AA20:AB20"/>
    <mergeCell ref="AC20:AD20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S21:T21"/>
    <mergeCell ref="U21:V21"/>
    <mergeCell ref="W21:X21"/>
    <mergeCell ref="Y21:Z21"/>
    <mergeCell ref="AA21:AB21"/>
    <mergeCell ref="S22:T22"/>
    <mergeCell ref="U22:V22"/>
    <mergeCell ref="B27:F27"/>
    <mergeCell ref="B28:F28"/>
    <mergeCell ref="G27:H27"/>
    <mergeCell ref="G28:H28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</mergeCells>
  <pageMargins left="0.19685039370078741" right="0.19685039370078741" top="0.35433070866141736" bottom="0.35433070866141736" header="0" footer="0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2017-01-25T02:44:16Z</dcterms:modified>
</cp:coreProperties>
</file>