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10" i="1"/>
  <c r="AE9"/>
  <c r="G29"/>
  <c r="G24"/>
  <c r="G23"/>
  <c r="G22"/>
  <c r="G21"/>
  <c r="G20"/>
  <c r="G19"/>
  <c r="AC14"/>
  <c r="AA14"/>
  <c r="Y14"/>
  <c r="W14"/>
  <c r="U14"/>
  <c r="S14"/>
  <c r="Q14"/>
  <c r="O14"/>
  <c r="M14"/>
  <c r="K14"/>
  <c r="I14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X8" s="1"/>
  <c r="X11" s="1"/>
  <c r="Z8" s="1"/>
  <c r="Z11" s="1"/>
  <c r="AB8" s="1"/>
  <c r="AB11" s="1"/>
  <c r="AD8" s="1"/>
  <c r="AD11" s="1"/>
  <c r="G11"/>
  <c r="I8" s="1"/>
  <c r="I11" s="1"/>
  <c r="K8" s="1"/>
  <c r="AE25"/>
  <c r="AE28"/>
  <c r="AC24"/>
  <c r="AC23"/>
  <c r="AC22"/>
  <c r="AC21"/>
  <c r="AC20"/>
  <c r="AC19"/>
  <c r="AA24"/>
  <c r="AA23"/>
  <c r="AA22"/>
  <c r="AA21"/>
  <c r="AA20"/>
  <c r="AA19"/>
  <c r="Y24"/>
  <c r="Y23"/>
  <c r="Y22"/>
  <c r="Y21"/>
  <c r="Y20"/>
  <c r="Y19"/>
  <c r="W24"/>
  <c r="W23"/>
  <c r="W22"/>
  <c r="W21"/>
  <c r="W20"/>
  <c r="W19"/>
  <c r="U24"/>
  <c r="U23"/>
  <c r="U22"/>
  <c r="U21"/>
  <c r="U20"/>
  <c r="U19"/>
  <c r="S24"/>
  <c r="S23"/>
  <c r="S22"/>
  <c r="S21"/>
  <c r="S20"/>
  <c r="S19"/>
  <c r="Q24"/>
  <c r="Q23"/>
  <c r="Q22"/>
  <c r="Q21"/>
  <c r="Q20"/>
  <c r="Q19"/>
  <c r="O24"/>
  <c r="O23"/>
  <c r="O22"/>
  <c r="O21"/>
  <c r="O20"/>
  <c r="M24"/>
  <c r="M23"/>
  <c r="M22"/>
  <c r="M21"/>
  <c r="M20"/>
  <c r="O19"/>
  <c r="M19"/>
  <c r="K24"/>
  <c r="K23"/>
  <c r="K22"/>
  <c r="K21"/>
  <c r="K20"/>
  <c r="K19"/>
  <c r="I24"/>
  <c r="I23"/>
  <c r="I22"/>
  <c r="I21"/>
  <c r="I20"/>
  <c r="I19"/>
  <c r="G14" l="1"/>
  <c r="AE14" s="1"/>
  <c r="K18"/>
  <c r="K27" s="1"/>
  <c r="I18"/>
  <c r="I27" s="1"/>
  <c r="K11" l="1"/>
  <c r="M18"/>
  <c r="M27" s="1"/>
  <c r="M8" l="1"/>
  <c r="M11" s="1"/>
  <c r="O18"/>
  <c r="O27" s="1"/>
  <c r="O8" l="1"/>
  <c r="O11" s="1"/>
  <c r="Q8" s="1"/>
  <c r="Q11" s="1"/>
  <c r="S8" s="1"/>
  <c r="S11" s="1"/>
  <c r="U8" s="1"/>
  <c r="Q18"/>
  <c r="Q27" s="1"/>
  <c r="W8" l="1"/>
  <c r="S18"/>
  <c r="W11" l="1"/>
  <c r="Y8" s="1"/>
  <c r="S27"/>
  <c r="U18"/>
  <c r="U27" s="1"/>
  <c r="Y11" l="1"/>
  <c r="AA8" s="1"/>
  <c r="W18"/>
  <c r="AA11" l="1"/>
  <c r="AC8" s="1"/>
  <c r="W27"/>
  <c r="Y18"/>
  <c r="Y27" s="1"/>
  <c r="AC18" l="1"/>
  <c r="AC27" s="1"/>
  <c r="AA18"/>
  <c r="AA27" s="1"/>
  <c r="AE8" l="1"/>
  <c r="AC11"/>
  <c r="AE11" s="1"/>
  <c r="AE23" l="1"/>
  <c r="AE22"/>
  <c r="AE21"/>
  <c r="AE20"/>
  <c r="AE24"/>
  <c r="G18"/>
  <c r="AE18" s="1"/>
  <c r="AE19"/>
  <c r="G27" l="1"/>
  <c r="AE27" l="1"/>
  <c r="I29" l="1"/>
  <c r="K29" s="1"/>
  <c r="M29" s="1"/>
  <c r="O29" s="1"/>
  <c r="Q29" s="1"/>
  <c r="S29" s="1"/>
  <c r="U29" s="1"/>
  <c r="W29" s="1"/>
  <c r="Y29" s="1"/>
  <c r="AA29" s="1"/>
  <c r="AC29" s="1"/>
  <c r="AE30" s="1"/>
  <c r="AE29" l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<sst xmlns="http://schemas.openxmlformats.org/spreadsheetml/2006/main" count="61" uniqueCount="39">
  <si>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</si>
  <si>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</si>
  <si>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</si>
  <si>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</si>
  <si>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</si>
  <si>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</si>
  <si>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</si>
  <si>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</si>
  <si>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</si>
  <si>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</si>
  <si>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</si>
  <si>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</si>
  <si>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</si>
  <si>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</si>
  <si>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</si>
  <si>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</si>
  <si>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</si>
  <si>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</si>
  <si>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</si>
  <si>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</si>
  <si>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</si>
  <si>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</si>
  <si>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</si>
  <si>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</si>
  <si>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</si>
  <si>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</si>
  <si>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</si>
  <si>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</si>
  <si>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</si>
  <si>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</si>
  <si>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</si>
  <si>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</si>
  <si>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</si>
  <si>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</si>
  <si>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</si>
  <si>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</si>
  <si>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</si>
  <si>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ул.Тельмана 12,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</si>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</sst>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0"/>
  <sheetViews>
    <sheetView tabSelected="1" topLeftCell="D1" zoomScale="70" zoomScaleNormal="70" workbookViewId="0">
      <selection activeCell="AD11" sqref="AD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7"/>
    </row>
    <row r="3" spans="1:31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7"/>
    </row>
    <row r="4" spans="1:31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8">
        <v>570.4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0" t="s">
        <v>1</v>
      </c>
      <c r="C6" s="31"/>
      <c r="D6" s="31"/>
      <c r="E6" s="31"/>
      <c r="F6" s="32"/>
      <c r="G6" s="14" t="s">
        <v>2</v>
      </c>
      <c r="H6" s="15"/>
      <c r="I6" s="14" t="s">
        <v>3</v>
      </c>
      <c r="J6" s="15"/>
      <c r="K6" s="14" t="s">
        <v>4</v>
      </c>
      <c r="L6" s="15"/>
      <c r="M6" s="14" t="s">
        <v>5</v>
      </c>
      <c r="N6" s="15"/>
      <c r="O6" s="14" t="s">
        <v>6</v>
      </c>
      <c r="P6" s="15"/>
      <c r="Q6" s="14" t="s">
        <v>7</v>
      </c>
      <c r="R6" s="15"/>
      <c r="S6" s="14" t="s">
        <v>8</v>
      </c>
      <c r="T6" s="15"/>
      <c r="U6" s="14" t="s">
        <v>9</v>
      </c>
      <c r="V6" s="15"/>
      <c r="W6" s="14" t="s">
        <v>10</v>
      </c>
      <c r="X6" s="15"/>
      <c r="Y6" s="14" t="s">
        <v>11</v>
      </c>
      <c r="Z6" s="15"/>
      <c r="AA6" s="14" t="s">
        <v>12</v>
      </c>
      <c r="AB6" s="15"/>
      <c r="AC6" s="14" t="s">
        <v>13</v>
      </c>
      <c r="AD6" s="15"/>
      <c r="AE6" s="1" t="s">
        <v>31</v>
      </c>
    </row>
    <row r="7" spans="1:31">
      <c r="A7" s="1">
        <v>1</v>
      </c>
      <c r="B7" s="24" t="s">
        <v>14</v>
      </c>
      <c r="C7" s="25"/>
      <c r="D7" s="25"/>
      <c r="E7" s="25"/>
      <c r="F7" s="26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1" t="s">
        <v>15</v>
      </c>
      <c r="C8" s="22"/>
      <c r="D8" s="22"/>
      <c r="E8" s="22"/>
      <c r="F8" s="23"/>
      <c r="G8" s="9">
        <v>50548.29</v>
      </c>
      <c r="H8" s="9">
        <v>9723.89</v>
      </c>
      <c r="I8" s="9">
        <f>G11</f>
        <v>53342.77</v>
      </c>
      <c r="J8" s="9">
        <f>H11</f>
        <v>9723.89</v>
      </c>
      <c r="K8" s="9">
        <f t="shared" ref="K8:AD8" si="0">I11</f>
        <v>55361.42</v>
      </c>
      <c r="L8" s="9">
        <f t="shared" si="0"/>
        <v>9723.89</v>
      </c>
      <c r="M8" s="9">
        <f t="shared" si="0"/>
        <v>50162.659999999996</v>
      </c>
      <c r="N8" s="9">
        <f t="shared" si="0"/>
        <v>8723.89</v>
      </c>
      <c r="O8" s="9">
        <f t="shared" si="0"/>
        <v>51062.71</v>
      </c>
      <c r="P8" s="9">
        <f t="shared" si="0"/>
        <v>8688.119999999999</v>
      </c>
      <c r="Q8" s="9">
        <f t="shared" si="0"/>
        <v>53949.41</v>
      </c>
      <c r="R8" s="9">
        <f t="shared" si="0"/>
        <v>8688.119999999999</v>
      </c>
      <c r="S8" s="9">
        <f t="shared" si="0"/>
        <v>53112.250000000007</v>
      </c>
      <c r="T8" s="9">
        <f t="shared" si="0"/>
        <v>8688.119999999999</v>
      </c>
      <c r="U8" s="9">
        <f t="shared" si="0"/>
        <v>55567.87000000001</v>
      </c>
      <c r="V8" s="9">
        <f t="shared" si="0"/>
        <v>8688.119999999999</v>
      </c>
      <c r="W8" s="9">
        <f t="shared" si="0"/>
        <v>49105.1</v>
      </c>
      <c r="X8" s="9">
        <f t="shared" si="0"/>
        <v>5825.78</v>
      </c>
      <c r="Y8" s="9">
        <f t="shared" si="0"/>
        <v>52401.84</v>
      </c>
      <c r="Z8" s="9">
        <f t="shared" si="0"/>
        <v>5825.78</v>
      </c>
      <c r="AA8" s="9">
        <f t="shared" si="0"/>
        <v>56108.799999999996</v>
      </c>
      <c r="AB8" s="9">
        <f t="shared" si="0"/>
        <v>5825.78</v>
      </c>
      <c r="AC8" s="9">
        <f t="shared" si="0"/>
        <v>59487.24</v>
      </c>
      <c r="AD8" s="9">
        <f t="shared" si="0"/>
        <v>5825.78</v>
      </c>
      <c r="AE8" s="1">
        <f>SUM(G8:AC8)</f>
        <v>730335.74000000011</v>
      </c>
    </row>
    <row r="9" spans="1:31">
      <c r="A9" s="1"/>
      <c r="B9" s="21" t="s">
        <v>16</v>
      </c>
      <c r="C9" s="22"/>
      <c r="D9" s="22"/>
      <c r="E9" s="22"/>
      <c r="F9" s="23"/>
      <c r="G9" s="9">
        <v>6090.99</v>
      </c>
      <c r="H9" s="9">
        <v>0</v>
      </c>
      <c r="I9" s="9">
        <v>6063.36</v>
      </c>
      <c r="J9" s="9">
        <v>0</v>
      </c>
      <c r="K9" s="9">
        <v>6063.36</v>
      </c>
      <c r="L9" s="9">
        <v>0</v>
      </c>
      <c r="M9" s="9">
        <v>6063.36</v>
      </c>
      <c r="N9" s="9">
        <v>0</v>
      </c>
      <c r="O9" s="9">
        <v>6063.36</v>
      </c>
      <c r="P9" s="9">
        <v>0</v>
      </c>
      <c r="Q9" s="9">
        <v>6063.37</v>
      </c>
      <c r="R9" s="9">
        <v>0</v>
      </c>
      <c r="S9" s="9">
        <v>6063.36</v>
      </c>
      <c r="T9" s="9">
        <v>0</v>
      </c>
      <c r="U9" s="9">
        <v>6063.37</v>
      </c>
      <c r="V9" s="9">
        <v>0</v>
      </c>
      <c r="W9" s="9">
        <v>6063.36</v>
      </c>
      <c r="X9" s="9">
        <v>0</v>
      </c>
      <c r="Y9" s="9">
        <v>6063.36</v>
      </c>
      <c r="Z9" s="9">
        <v>0</v>
      </c>
      <c r="AA9" s="9">
        <v>6063.37</v>
      </c>
      <c r="AB9" s="9">
        <v>0</v>
      </c>
      <c r="AC9" s="9">
        <v>6063.36</v>
      </c>
      <c r="AD9" s="9">
        <v>0</v>
      </c>
      <c r="AE9" s="1">
        <f>SUM(G9:AD9)</f>
        <v>72787.98000000001</v>
      </c>
    </row>
    <row r="10" spans="1:31">
      <c r="A10" s="1"/>
      <c r="B10" s="21" t="s">
        <v>17</v>
      </c>
      <c r="C10" s="22"/>
      <c r="D10" s="22"/>
      <c r="E10" s="22"/>
      <c r="F10" s="23"/>
      <c r="G10" s="9">
        <v>3296.51</v>
      </c>
      <c r="H10" s="9">
        <v>0</v>
      </c>
      <c r="I10" s="9">
        <v>4044.71</v>
      </c>
      <c r="J10" s="9">
        <v>0</v>
      </c>
      <c r="K10" s="9">
        <v>11262.12</v>
      </c>
      <c r="L10" s="9">
        <v>1000</v>
      </c>
      <c r="M10" s="9">
        <v>5163.3100000000004</v>
      </c>
      <c r="N10" s="9">
        <v>35.770000000000003</v>
      </c>
      <c r="O10" s="9">
        <v>3176.66</v>
      </c>
      <c r="P10" s="9">
        <v>0</v>
      </c>
      <c r="Q10" s="9">
        <v>6900.53</v>
      </c>
      <c r="R10" s="9">
        <v>0</v>
      </c>
      <c r="S10" s="9">
        <v>3607.74</v>
      </c>
      <c r="T10" s="9">
        <v>0</v>
      </c>
      <c r="U10" s="9">
        <v>3917.1</v>
      </c>
      <c r="V10" s="9">
        <v>0</v>
      </c>
      <c r="W10" s="9">
        <v>2766.62</v>
      </c>
      <c r="X10" s="9">
        <v>0</v>
      </c>
      <c r="Y10" s="9">
        <v>2356.4</v>
      </c>
      <c r="Z10" s="9">
        <v>0</v>
      </c>
      <c r="AA10" s="9">
        <v>2684.93</v>
      </c>
      <c r="AB10" s="9">
        <v>0</v>
      </c>
      <c r="AC10" s="9">
        <v>5121</v>
      </c>
      <c r="AD10" s="9">
        <v>0</v>
      </c>
      <c r="AE10" s="1">
        <f>SUM(G10:AD10)</f>
        <v>55333.4</v>
      </c>
    </row>
    <row r="11" spans="1:31">
      <c r="A11" s="1"/>
      <c r="B11" s="21" t="s">
        <v>18</v>
      </c>
      <c r="C11" s="22"/>
      <c r="D11" s="22"/>
      <c r="E11" s="22"/>
      <c r="F11" s="23"/>
      <c r="G11" s="9">
        <f>G8+G9-G10</f>
        <v>53342.77</v>
      </c>
      <c r="H11" s="9">
        <f t="shared" ref="H11:AD11" si="1">H8+H9-H10</f>
        <v>9723.89</v>
      </c>
      <c r="I11" s="9">
        <f t="shared" si="1"/>
        <v>55361.42</v>
      </c>
      <c r="J11" s="9">
        <f t="shared" si="1"/>
        <v>9723.89</v>
      </c>
      <c r="K11" s="9">
        <f t="shared" si="1"/>
        <v>50162.659999999996</v>
      </c>
      <c r="L11" s="9">
        <f t="shared" si="1"/>
        <v>8723.89</v>
      </c>
      <c r="M11" s="9">
        <f t="shared" si="1"/>
        <v>51062.71</v>
      </c>
      <c r="N11" s="9">
        <f t="shared" si="1"/>
        <v>8688.119999999999</v>
      </c>
      <c r="O11" s="9">
        <f t="shared" si="1"/>
        <v>53949.41</v>
      </c>
      <c r="P11" s="9">
        <f t="shared" si="1"/>
        <v>8688.119999999999</v>
      </c>
      <c r="Q11" s="9">
        <f t="shared" si="1"/>
        <v>53112.250000000007</v>
      </c>
      <c r="R11" s="9">
        <f t="shared" si="1"/>
        <v>8688.119999999999</v>
      </c>
      <c r="S11" s="9">
        <f t="shared" si="1"/>
        <v>55567.87000000001</v>
      </c>
      <c r="T11" s="9">
        <f t="shared" si="1"/>
        <v>8688.119999999999</v>
      </c>
      <c r="U11" s="9">
        <v>49105.1</v>
      </c>
      <c r="V11" s="9">
        <v>5825.78</v>
      </c>
      <c r="W11" s="9">
        <f t="shared" si="1"/>
        <v>52401.84</v>
      </c>
      <c r="X11" s="9">
        <f t="shared" si="1"/>
        <v>5825.78</v>
      </c>
      <c r="Y11" s="9">
        <f t="shared" si="1"/>
        <v>56108.799999999996</v>
      </c>
      <c r="Z11" s="9">
        <f t="shared" si="1"/>
        <v>5825.78</v>
      </c>
      <c r="AA11" s="9">
        <f t="shared" si="1"/>
        <v>59487.24</v>
      </c>
      <c r="AB11" s="9">
        <f t="shared" si="1"/>
        <v>5825.78</v>
      </c>
      <c r="AC11" s="9">
        <f t="shared" si="1"/>
        <v>60429.599999999991</v>
      </c>
      <c r="AD11" s="9">
        <f t="shared" si="1"/>
        <v>5825.78</v>
      </c>
      <c r="AE11" s="1">
        <f>SUM(G11:AC11)</f>
        <v>736318.94000000006</v>
      </c>
    </row>
    <row r="12" spans="1:31">
      <c r="A12" s="1"/>
      <c r="B12" s="21"/>
      <c r="C12" s="22"/>
      <c r="D12" s="22"/>
      <c r="E12" s="22"/>
      <c r="F12" s="23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"/>
    </row>
    <row r="13" spans="1:31">
      <c r="A13" s="1"/>
      <c r="B13" s="24" t="s">
        <v>19</v>
      </c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"/>
    </row>
    <row r="14" spans="1:31">
      <c r="A14" s="1">
        <v>2</v>
      </c>
      <c r="B14" s="27" t="s">
        <v>28</v>
      </c>
      <c r="C14" s="28"/>
      <c r="D14" s="28"/>
      <c r="E14" s="28"/>
      <c r="F14" s="29"/>
      <c r="G14" s="10">
        <f>G15+G16</f>
        <v>0</v>
      </c>
      <c r="H14" s="12"/>
      <c r="I14" s="10">
        <f>I15+I16</f>
        <v>0</v>
      </c>
      <c r="J14" s="12"/>
      <c r="K14" s="10">
        <f>K15+K16</f>
        <v>0</v>
      </c>
      <c r="L14" s="12"/>
      <c r="M14" s="10">
        <f t="shared" ref="M14:AC14" si="2">M15+M16</f>
        <v>0</v>
      </c>
      <c r="N14" s="12"/>
      <c r="O14" s="10">
        <f t="shared" si="2"/>
        <v>0</v>
      </c>
      <c r="P14" s="12"/>
      <c r="Q14" s="10">
        <f t="shared" si="2"/>
        <v>0</v>
      </c>
      <c r="R14" s="12"/>
      <c r="S14" s="10">
        <f t="shared" si="2"/>
        <v>0</v>
      </c>
      <c r="T14" s="12"/>
      <c r="U14" s="10">
        <f t="shared" si="2"/>
        <v>0</v>
      </c>
      <c r="V14" s="12"/>
      <c r="W14" s="10">
        <f t="shared" si="2"/>
        <v>0</v>
      </c>
      <c r="X14" s="12"/>
      <c r="Y14" s="10">
        <f>Y15+Y16</f>
        <v>0</v>
      </c>
      <c r="Z14" s="12"/>
      <c r="AA14" s="10">
        <f t="shared" si="2"/>
        <v>0</v>
      </c>
      <c r="AB14" s="12"/>
      <c r="AC14" s="10">
        <f t="shared" si="2"/>
        <v>0</v>
      </c>
      <c r="AD14" s="12"/>
      <c r="AE14" s="1">
        <f>SUM(G14:AC14)</f>
        <v>0</v>
      </c>
    </row>
    <row r="15" spans="1:31">
      <c r="A15" s="1"/>
      <c r="B15" s="27"/>
      <c r="C15" s="28"/>
      <c r="D15" s="28"/>
      <c r="E15" s="28"/>
      <c r="F15" s="29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"/>
    </row>
    <row r="16" spans="1:31">
      <c r="A16" s="1"/>
      <c r="B16" s="27"/>
      <c r="C16" s="28"/>
      <c r="D16" s="28"/>
      <c r="E16" s="28"/>
      <c r="F16" s="29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"/>
    </row>
    <row r="17" spans="1:31">
      <c r="A17" s="1"/>
      <c r="B17" s="27"/>
      <c r="C17" s="28"/>
      <c r="D17" s="28"/>
      <c r="E17" s="28"/>
      <c r="F17" s="29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"/>
    </row>
    <row r="18" spans="1:31">
      <c r="A18" s="1">
        <v>3</v>
      </c>
      <c r="B18" s="27" t="s">
        <v>27</v>
      </c>
      <c r="C18" s="28"/>
      <c r="D18" s="28"/>
      <c r="E18" s="28"/>
      <c r="F18" s="29"/>
      <c r="G18" s="10">
        <f>G19+G20+G21+G22+G23+G24+G25</f>
        <v>3970.89</v>
      </c>
      <c r="H18" s="12"/>
      <c r="I18" s="10">
        <f t="shared" ref="I18:AC18" si="3">I19+I20+I21+I22+I23+I24+I25</f>
        <v>3952.8719999999994</v>
      </c>
      <c r="J18" s="12"/>
      <c r="K18" s="10">
        <f t="shared" si="3"/>
        <v>3952.8719999999994</v>
      </c>
      <c r="L18" s="12"/>
      <c r="M18" s="10">
        <f t="shared" si="3"/>
        <v>3952.8719999999994</v>
      </c>
      <c r="N18" s="12"/>
      <c r="O18" s="10">
        <f t="shared" si="3"/>
        <v>3952.8719999999994</v>
      </c>
      <c r="P18" s="12"/>
      <c r="Q18" s="10">
        <f t="shared" si="3"/>
        <v>3952.8719999999994</v>
      </c>
      <c r="R18" s="12"/>
      <c r="S18" s="10">
        <f t="shared" si="3"/>
        <v>3952.8719999999994</v>
      </c>
      <c r="T18" s="12"/>
      <c r="U18" s="10">
        <f t="shared" si="3"/>
        <v>3952.8719999999994</v>
      </c>
      <c r="V18" s="12"/>
      <c r="W18" s="10">
        <f t="shared" si="3"/>
        <v>3952.8719999999994</v>
      </c>
      <c r="X18" s="12"/>
      <c r="Y18" s="10">
        <f t="shared" si="3"/>
        <v>3952.8719999999994</v>
      </c>
      <c r="Z18" s="12"/>
      <c r="AA18" s="10">
        <f t="shared" si="3"/>
        <v>3952.8719999999994</v>
      </c>
      <c r="AB18" s="12"/>
      <c r="AC18" s="10">
        <f t="shared" si="3"/>
        <v>3952.8719999999994</v>
      </c>
      <c r="AD18" s="12"/>
      <c r="AE18" s="1">
        <f t="shared" ref="AE18:AE25" si="4">SUM(G18:AC18)</f>
        <v>47452.482000000004</v>
      </c>
    </row>
    <row r="19" spans="1:31">
      <c r="A19" s="1"/>
      <c r="B19" s="20" t="s">
        <v>20</v>
      </c>
      <c r="C19" s="20"/>
      <c r="D19" s="20"/>
      <c r="E19" s="20"/>
      <c r="F19" s="3">
        <v>0</v>
      </c>
      <c r="G19" s="10">
        <f t="shared" ref="G19:G24" si="5">F19*573</f>
        <v>0</v>
      </c>
      <c r="H19" s="12"/>
      <c r="I19" s="10">
        <f>F19*P4</f>
        <v>0</v>
      </c>
      <c r="J19" s="12"/>
      <c r="K19" s="10">
        <f>F19*P4</f>
        <v>0</v>
      </c>
      <c r="L19" s="12"/>
      <c r="M19" s="10">
        <f>F19*P4</f>
        <v>0</v>
      </c>
      <c r="N19" s="12"/>
      <c r="O19" s="10">
        <f>F19*P4</f>
        <v>0</v>
      </c>
      <c r="P19" s="12"/>
      <c r="Q19" s="10">
        <f>F19*P4</f>
        <v>0</v>
      </c>
      <c r="R19" s="12"/>
      <c r="S19" s="10">
        <f>F19*P4</f>
        <v>0</v>
      </c>
      <c r="T19" s="12"/>
      <c r="U19" s="10">
        <f>F19*P4</f>
        <v>0</v>
      </c>
      <c r="V19" s="12"/>
      <c r="W19" s="10">
        <f>F19*P4</f>
        <v>0</v>
      </c>
      <c r="X19" s="12"/>
      <c r="Y19" s="10">
        <f>F19*P4</f>
        <v>0</v>
      </c>
      <c r="Z19" s="12"/>
      <c r="AA19" s="10">
        <f>F19*P4</f>
        <v>0</v>
      </c>
      <c r="AB19" s="12"/>
      <c r="AC19" s="10">
        <f>F19*P4</f>
        <v>0</v>
      </c>
      <c r="AD19" s="12"/>
      <c r="AE19" s="1">
        <f t="shared" si="4"/>
        <v>0</v>
      </c>
    </row>
    <row r="20" spans="1:31" ht="30.75" customHeight="1">
      <c r="A20" s="1"/>
      <c r="B20" s="17" t="s">
        <v>36</v>
      </c>
      <c r="C20" s="18"/>
      <c r="D20" s="18"/>
      <c r="E20" s="19"/>
      <c r="F20" s="4">
        <v>3.01</v>
      </c>
      <c r="G20" s="10">
        <f t="shared" si="5"/>
        <v>1724.7299999999998</v>
      </c>
      <c r="H20" s="12"/>
      <c r="I20" s="10">
        <f>F20*P4</f>
        <v>1716.9039999999998</v>
      </c>
      <c r="J20" s="12"/>
      <c r="K20" s="10">
        <f>F20*P4</f>
        <v>1716.9039999999998</v>
      </c>
      <c r="L20" s="12"/>
      <c r="M20" s="10">
        <f>F20*P4</f>
        <v>1716.9039999999998</v>
      </c>
      <c r="N20" s="12"/>
      <c r="O20" s="10">
        <f>F20*P4</f>
        <v>1716.9039999999998</v>
      </c>
      <c r="P20" s="12"/>
      <c r="Q20" s="10">
        <f>F20*P4</f>
        <v>1716.9039999999998</v>
      </c>
      <c r="R20" s="12"/>
      <c r="S20" s="10">
        <f>F20*P4</f>
        <v>1716.9039999999998</v>
      </c>
      <c r="T20" s="12"/>
      <c r="U20" s="10">
        <f>F20*P4</f>
        <v>1716.9039999999998</v>
      </c>
      <c r="V20" s="12"/>
      <c r="W20" s="10">
        <f>F20*P4</f>
        <v>1716.9039999999998</v>
      </c>
      <c r="X20" s="12"/>
      <c r="Y20" s="10">
        <f>F20*P4</f>
        <v>1716.9039999999998</v>
      </c>
      <c r="Z20" s="12"/>
      <c r="AA20" s="10">
        <f>F20*P4</f>
        <v>1716.9039999999998</v>
      </c>
      <c r="AB20" s="12"/>
      <c r="AC20" s="10">
        <f>F20*P4</f>
        <v>1716.9039999999998</v>
      </c>
      <c r="AD20" s="12"/>
      <c r="AE20" s="1">
        <f t="shared" si="4"/>
        <v>20610.673999999999</v>
      </c>
    </row>
    <row r="21" spans="1:31" ht="27" customHeight="1">
      <c r="A21" s="1"/>
      <c r="B21" s="17" t="s">
        <v>21</v>
      </c>
      <c r="C21" s="18"/>
      <c r="D21" s="18"/>
      <c r="E21" s="19"/>
      <c r="F21" s="3">
        <v>0.54</v>
      </c>
      <c r="G21" s="10">
        <f t="shared" si="5"/>
        <v>309.42</v>
      </c>
      <c r="H21" s="12"/>
      <c r="I21" s="10">
        <f>F21*P4</f>
        <v>308.01600000000002</v>
      </c>
      <c r="J21" s="12"/>
      <c r="K21" s="10">
        <f>F21*P4</f>
        <v>308.01600000000002</v>
      </c>
      <c r="L21" s="12"/>
      <c r="M21" s="10">
        <f>F21*P4</f>
        <v>308.01600000000002</v>
      </c>
      <c r="N21" s="12"/>
      <c r="O21" s="10">
        <f>F21*P4</f>
        <v>308.01600000000002</v>
      </c>
      <c r="P21" s="12"/>
      <c r="Q21" s="10">
        <f>F21*P4</f>
        <v>308.01600000000002</v>
      </c>
      <c r="R21" s="12"/>
      <c r="S21" s="10">
        <f>F21*P4</f>
        <v>308.01600000000002</v>
      </c>
      <c r="T21" s="12"/>
      <c r="U21" s="10">
        <f>F21*P4</f>
        <v>308.01600000000002</v>
      </c>
      <c r="V21" s="12"/>
      <c r="W21" s="10">
        <f>F21*P4</f>
        <v>308.01600000000002</v>
      </c>
      <c r="X21" s="12"/>
      <c r="Y21" s="10">
        <f>F21*P4</f>
        <v>308.01600000000002</v>
      </c>
      <c r="Z21" s="12"/>
      <c r="AA21" s="10">
        <f>F21*P4</f>
        <v>308.01600000000002</v>
      </c>
      <c r="AB21" s="12"/>
      <c r="AC21" s="10">
        <f>F21*P4</f>
        <v>308.01600000000002</v>
      </c>
      <c r="AD21" s="12"/>
      <c r="AE21" s="1">
        <f t="shared" si="4"/>
        <v>3697.5960000000005</v>
      </c>
    </row>
    <row r="22" spans="1:31" ht="60" customHeight="1">
      <c r="A22" s="1"/>
      <c r="B22" s="17" t="s">
        <v>22</v>
      </c>
      <c r="C22" s="18"/>
      <c r="D22" s="18"/>
      <c r="E22" s="19"/>
      <c r="F22" s="4">
        <v>0.94</v>
      </c>
      <c r="G22" s="10">
        <f t="shared" si="5"/>
        <v>538.62</v>
      </c>
      <c r="H22" s="12"/>
      <c r="I22" s="10">
        <f>F22*P4</f>
        <v>536.17599999999993</v>
      </c>
      <c r="J22" s="12"/>
      <c r="K22" s="10">
        <f>F22*P4</f>
        <v>536.17599999999993</v>
      </c>
      <c r="L22" s="12"/>
      <c r="M22" s="10">
        <f>F22*P4</f>
        <v>536.17599999999993</v>
      </c>
      <c r="N22" s="12"/>
      <c r="O22" s="10">
        <f>F22*P4</f>
        <v>536.17599999999993</v>
      </c>
      <c r="P22" s="12"/>
      <c r="Q22" s="10">
        <f>F22*P4</f>
        <v>536.17599999999993</v>
      </c>
      <c r="R22" s="12"/>
      <c r="S22" s="10">
        <f>F22*P4</f>
        <v>536.17599999999993</v>
      </c>
      <c r="T22" s="12"/>
      <c r="U22" s="10">
        <f>F22*P4</f>
        <v>536.17599999999993</v>
      </c>
      <c r="V22" s="12"/>
      <c r="W22" s="10">
        <f>F22*P4</f>
        <v>536.17599999999993</v>
      </c>
      <c r="X22" s="12"/>
      <c r="Y22" s="10">
        <f>F22*P4</f>
        <v>536.17599999999993</v>
      </c>
      <c r="Z22" s="12"/>
      <c r="AA22" s="10">
        <f>F22*P4</f>
        <v>536.17599999999993</v>
      </c>
      <c r="AB22" s="12"/>
      <c r="AC22" s="10">
        <f>F22*P4</f>
        <v>536.17599999999993</v>
      </c>
      <c r="AD22" s="12"/>
      <c r="AE22" s="1">
        <f t="shared" si="4"/>
        <v>6436.5559999999969</v>
      </c>
    </row>
    <row r="23" spans="1:31" ht="58.5" customHeight="1">
      <c r="A23" s="1"/>
      <c r="B23" s="17" t="s">
        <v>23</v>
      </c>
      <c r="C23" s="18"/>
      <c r="D23" s="18"/>
      <c r="E23" s="19"/>
      <c r="F23" s="4">
        <v>0.77</v>
      </c>
      <c r="G23" s="10">
        <f t="shared" si="5"/>
        <v>441.21000000000004</v>
      </c>
      <c r="H23" s="12"/>
      <c r="I23" s="10">
        <f>F23*P4</f>
        <v>439.20799999999997</v>
      </c>
      <c r="J23" s="12"/>
      <c r="K23" s="10">
        <f>F23*P4</f>
        <v>439.20799999999997</v>
      </c>
      <c r="L23" s="12"/>
      <c r="M23" s="10">
        <f>F23*P4</f>
        <v>439.20799999999997</v>
      </c>
      <c r="N23" s="12"/>
      <c r="O23" s="10">
        <f>F23*P4</f>
        <v>439.20799999999997</v>
      </c>
      <c r="P23" s="12"/>
      <c r="Q23" s="10">
        <f>F23*P4</f>
        <v>439.20799999999997</v>
      </c>
      <c r="R23" s="12"/>
      <c r="S23" s="10">
        <f>F23*P4</f>
        <v>439.20799999999997</v>
      </c>
      <c r="T23" s="12"/>
      <c r="U23" s="10">
        <f>F23*P4</f>
        <v>439.20799999999997</v>
      </c>
      <c r="V23" s="12"/>
      <c r="W23" s="10">
        <f>F23*P4</f>
        <v>439.20799999999997</v>
      </c>
      <c r="X23" s="12"/>
      <c r="Y23" s="10">
        <f>F23*P4</f>
        <v>439.20799999999997</v>
      </c>
      <c r="Z23" s="12"/>
      <c r="AA23" s="10">
        <f>F23*P4</f>
        <v>439.20799999999997</v>
      </c>
      <c r="AB23" s="12"/>
      <c r="AC23" s="10">
        <f>F23*P4</f>
        <v>439.20799999999997</v>
      </c>
      <c r="AD23" s="12"/>
      <c r="AE23" s="1">
        <f t="shared" si="4"/>
        <v>5272.4979999999996</v>
      </c>
    </row>
    <row r="24" spans="1:31" ht="45.75" customHeight="1">
      <c r="A24" s="1"/>
      <c r="B24" s="17" t="s">
        <v>24</v>
      </c>
      <c r="C24" s="18"/>
      <c r="D24" s="18"/>
      <c r="E24" s="19"/>
      <c r="F24" s="4">
        <v>1.67</v>
      </c>
      <c r="G24" s="10">
        <f t="shared" si="5"/>
        <v>956.91</v>
      </c>
      <c r="H24" s="12"/>
      <c r="I24" s="10">
        <f>F24*P4</f>
        <v>952.56799999999987</v>
      </c>
      <c r="J24" s="12"/>
      <c r="K24" s="10">
        <f>F24*P4</f>
        <v>952.56799999999987</v>
      </c>
      <c r="L24" s="12"/>
      <c r="M24" s="10">
        <f>F24*P4</f>
        <v>952.56799999999987</v>
      </c>
      <c r="N24" s="12"/>
      <c r="O24" s="10">
        <f>F24*P4</f>
        <v>952.56799999999987</v>
      </c>
      <c r="P24" s="12"/>
      <c r="Q24" s="10">
        <f>F24*P4</f>
        <v>952.56799999999987</v>
      </c>
      <c r="R24" s="12"/>
      <c r="S24" s="10">
        <f>F24*P4</f>
        <v>952.56799999999987</v>
      </c>
      <c r="T24" s="12"/>
      <c r="U24" s="10">
        <f>F24*P4</f>
        <v>952.56799999999987</v>
      </c>
      <c r="V24" s="12"/>
      <c r="W24" s="10">
        <f>F24*P4</f>
        <v>952.56799999999987</v>
      </c>
      <c r="X24" s="12"/>
      <c r="Y24" s="10">
        <f>F24*P4</f>
        <v>952.56799999999987</v>
      </c>
      <c r="Z24" s="12"/>
      <c r="AA24" s="10">
        <f>F24*P4</f>
        <v>952.56799999999987</v>
      </c>
      <c r="AB24" s="12"/>
      <c r="AC24" s="10">
        <f>F24*P4</f>
        <v>952.56799999999987</v>
      </c>
      <c r="AD24" s="12"/>
      <c r="AE24" s="1">
        <f t="shared" si="4"/>
        <v>11435.157999999998</v>
      </c>
    </row>
    <row r="25" spans="1:31">
      <c r="A25" s="1"/>
      <c r="B25" s="21" t="s">
        <v>25</v>
      </c>
      <c r="C25" s="22"/>
      <c r="D25" s="22"/>
      <c r="E25" s="22"/>
      <c r="F25" s="23"/>
      <c r="G25" s="10"/>
      <c r="H25" s="12"/>
      <c r="I25" s="10"/>
      <c r="J25" s="12"/>
      <c r="K25" s="10"/>
      <c r="L25" s="12"/>
      <c r="M25" s="10"/>
      <c r="N25" s="12"/>
      <c r="O25" s="10"/>
      <c r="P25" s="12"/>
      <c r="Q25" s="10"/>
      <c r="R25" s="12"/>
      <c r="S25" s="10"/>
      <c r="T25" s="12"/>
      <c r="U25" s="10"/>
      <c r="V25" s="12"/>
      <c r="W25" s="10"/>
      <c r="X25" s="12"/>
      <c r="Y25" s="10"/>
      <c r="Z25" s="12"/>
      <c r="AA25" s="10"/>
      <c r="AB25" s="12"/>
      <c r="AC25" s="10"/>
      <c r="AD25" s="12"/>
      <c r="AE25" s="1">
        <f t="shared" si="4"/>
        <v>0</v>
      </c>
    </row>
    <row r="26" spans="1:31">
      <c r="A26" s="1"/>
      <c r="B26" s="30"/>
      <c r="C26" s="31"/>
      <c r="D26" s="31"/>
      <c r="E26" s="31"/>
      <c r="F26" s="32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"/>
    </row>
    <row r="27" spans="1:31">
      <c r="A27" s="1">
        <v>4</v>
      </c>
      <c r="B27" s="24" t="s">
        <v>26</v>
      </c>
      <c r="C27" s="25"/>
      <c r="D27" s="25"/>
      <c r="E27" s="25"/>
      <c r="F27" s="26"/>
      <c r="G27" s="10">
        <f>G18+G14</f>
        <v>3970.89</v>
      </c>
      <c r="H27" s="12"/>
      <c r="I27" s="10">
        <f t="shared" ref="I27:AA27" si="6">I18+I14</f>
        <v>3952.8719999999994</v>
      </c>
      <c r="J27" s="12"/>
      <c r="K27" s="10">
        <f t="shared" si="6"/>
        <v>3952.8719999999994</v>
      </c>
      <c r="L27" s="12"/>
      <c r="M27" s="10">
        <f t="shared" si="6"/>
        <v>3952.8719999999994</v>
      </c>
      <c r="N27" s="12"/>
      <c r="O27" s="10">
        <f t="shared" si="6"/>
        <v>3952.8719999999994</v>
      </c>
      <c r="P27" s="12"/>
      <c r="Q27" s="10">
        <f t="shared" si="6"/>
        <v>3952.8719999999994</v>
      </c>
      <c r="R27" s="12"/>
      <c r="S27" s="10">
        <f t="shared" si="6"/>
        <v>3952.8719999999994</v>
      </c>
      <c r="T27" s="12"/>
      <c r="U27" s="10">
        <f t="shared" si="6"/>
        <v>3952.8719999999994</v>
      </c>
      <c r="V27" s="12"/>
      <c r="W27" s="10">
        <f t="shared" si="6"/>
        <v>3952.8719999999994</v>
      </c>
      <c r="X27" s="12"/>
      <c r="Y27" s="10">
        <f t="shared" si="6"/>
        <v>3952.8719999999994</v>
      </c>
      <c r="Z27" s="12"/>
      <c r="AA27" s="10">
        <f t="shared" si="6"/>
        <v>3952.8719999999994</v>
      </c>
      <c r="AB27" s="12"/>
      <c r="AC27" s="10">
        <f>AC18+AC14</f>
        <v>3952.8719999999994</v>
      </c>
      <c r="AD27" s="12"/>
      <c r="AE27" s="1">
        <f>SUM(G27:AD27)</f>
        <v>47452.482000000004</v>
      </c>
    </row>
    <row r="28" spans="1:31">
      <c r="A28" s="1"/>
      <c r="B28" s="30"/>
      <c r="C28" s="31"/>
      <c r="D28" s="31"/>
      <c r="E28" s="31"/>
      <c r="F28" s="32"/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  <c r="AE28" s="1">
        <f>SUM(G28:AC28)</f>
        <v>0</v>
      </c>
    </row>
    <row r="29" spans="1:31">
      <c r="A29" s="1">
        <v>5</v>
      </c>
      <c r="B29" s="24" t="s">
        <v>29</v>
      </c>
      <c r="C29" s="25"/>
      <c r="D29" s="25"/>
      <c r="E29" s="25"/>
      <c r="F29" s="26"/>
      <c r="G29" s="10">
        <f>-41226.99+G10+H10-G27</f>
        <v>-41901.369999999995</v>
      </c>
      <c r="H29" s="12"/>
      <c r="I29" s="10">
        <f>G29+I10+J10-I27</f>
        <v>-41809.531999999992</v>
      </c>
      <c r="J29" s="12"/>
      <c r="K29" s="10">
        <f>I29+K10+L10-K27</f>
        <v>-33500.283999999985</v>
      </c>
      <c r="L29" s="12"/>
      <c r="M29" s="10">
        <f>K29+M10+N10-M27</f>
        <v>-32254.075999999983</v>
      </c>
      <c r="N29" s="12"/>
      <c r="O29" s="10">
        <f t="shared" ref="O29" si="7">M29+O10+P10-O27</f>
        <v>-33030.287999999986</v>
      </c>
      <c r="P29" s="12"/>
      <c r="Q29" s="10">
        <f t="shared" ref="Q29" si="8">O29+Q10+R10-Q27</f>
        <v>-30082.629999999986</v>
      </c>
      <c r="R29" s="12"/>
      <c r="S29" s="10">
        <f t="shared" ref="S29" si="9">Q29+S10+T10-S27</f>
        <v>-30427.761999999984</v>
      </c>
      <c r="T29" s="12"/>
      <c r="U29" s="10">
        <f t="shared" ref="U29" si="10">S29+U10+V10-U27</f>
        <v>-30463.533999999985</v>
      </c>
      <c r="V29" s="12"/>
      <c r="W29" s="10">
        <f t="shared" ref="W29" si="11">U29+W10+X10-W27</f>
        <v>-31649.785999999986</v>
      </c>
      <c r="X29" s="12"/>
      <c r="Y29" s="10">
        <f t="shared" ref="Y29" si="12">W29+Y10+Z10-Y27</f>
        <v>-33246.257999999987</v>
      </c>
      <c r="Z29" s="12"/>
      <c r="AA29" s="10">
        <f t="shared" ref="AA29" si="13">Y29+AA10+AB10-AA27</f>
        <v>-34514.199999999983</v>
      </c>
      <c r="AB29" s="12"/>
      <c r="AC29" s="10">
        <f t="shared" ref="AC29" si="14">AA29+AC10+AD10-AC27</f>
        <v>-33346.071999999986</v>
      </c>
      <c r="AD29" s="12"/>
      <c r="AE29" s="1">
        <f>SUM(G29:AC29)</f>
        <v>-406225.79199999984</v>
      </c>
    </row>
    <row r="30" spans="1:31">
      <c r="A30" s="1">
        <v>6</v>
      </c>
      <c r="B30" s="24" t="s">
        <v>32</v>
      </c>
      <c r="C30" s="25"/>
      <c r="D30" s="25"/>
      <c r="E30" s="25"/>
      <c r="F30" s="26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  <c r="AE30" s="6">
        <f>AC29</f>
        <v>-33346.071999999986</v>
      </c>
    </row>
  </sheetData>
  <mergeCells count="202">
    <mergeCell ref="B30:F30"/>
    <mergeCell ref="B18:F18"/>
    <mergeCell ref="B25:F25"/>
    <mergeCell ref="B17:F17"/>
    <mergeCell ref="B27:F27"/>
    <mergeCell ref="B28:F28"/>
    <mergeCell ref="B29:F29"/>
    <mergeCell ref="B24:E24"/>
    <mergeCell ref="B26:F26"/>
    <mergeCell ref="A2:AC2"/>
    <mergeCell ref="A3:AC3"/>
    <mergeCell ref="B22:E22"/>
    <mergeCell ref="B23:E23"/>
    <mergeCell ref="B19:E19"/>
    <mergeCell ref="B20:E20"/>
    <mergeCell ref="B21:E21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23:H23"/>
    <mergeCell ref="G24:H24"/>
    <mergeCell ref="G27:H27"/>
    <mergeCell ref="I18:J18"/>
    <mergeCell ref="I19:J19"/>
    <mergeCell ref="I20:J20"/>
    <mergeCell ref="I21:J21"/>
    <mergeCell ref="I22:J22"/>
    <mergeCell ref="I23:J23"/>
    <mergeCell ref="I24:J24"/>
    <mergeCell ref="I27:J27"/>
    <mergeCell ref="G18:H18"/>
    <mergeCell ref="G19:H19"/>
    <mergeCell ref="G20:H20"/>
    <mergeCell ref="G21:H21"/>
    <mergeCell ref="G22:H22"/>
    <mergeCell ref="M23:N23"/>
    <mergeCell ref="M24:N24"/>
    <mergeCell ref="I29:J29"/>
    <mergeCell ref="K18:L18"/>
    <mergeCell ref="K19:L19"/>
    <mergeCell ref="K20:L20"/>
    <mergeCell ref="K21:L21"/>
    <mergeCell ref="K22:L22"/>
    <mergeCell ref="K23:L23"/>
    <mergeCell ref="K24:L24"/>
    <mergeCell ref="K27:L27"/>
    <mergeCell ref="K29:L29"/>
    <mergeCell ref="M27:N27"/>
    <mergeCell ref="M29:N29"/>
    <mergeCell ref="O18:P18"/>
    <mergeCell ref="O19:P19"/>
    <mergeCell ref="O20:P20"/>
    <mergeCell ref="O21:P21"/>
    <mergeCell ref="O22:P22"/>
    <mergeCell ref="O23:P23"/>
    <mergeCell ref="O24:P24"/>
    <mergeCell ref="O27:P27"/>
    <mergeCell ref="O29:P29"/>
    <mergeCell ref="M18:N18"/>
    <mergeCell ref="M19:N19"/>
    <mergeCell ref="M20:N20"/>
    <mergeCell ref="M21:N21"/>
    <mergeCell ref="M22:N22"/>
    <mergeCell ref="Q23:R23"/>
    <mergeCell ref="Q24:R24"/>
    <mergeCell ref="Q27:R27"/>
    <mergeCell ref="Q29:R29"/>
    <mergeCell ref="S18:T18"/>
    <mergeCell ref="S19:T19"/>
    <mergeCell ref="S20:T20"/>
    <mergeCell ref="S21:T21"/>
    <mergeCell ref="S22:T22"/>
    <mergeCell ref="S23:T23"/>
    <mergeCell ref="S24:T24"/>
    <mergeCell ref="S27:T27"/>
    <mergeCell ref="S29:T29"/>
    <mergeCell ref="Q18:R18"/>
    <mergeCell ref="Q19:R19"/>
    <mergeCell ref="Q20:R20"/>
    <mergeCell ref="Q21:R21"/>
    <mergeCell ref="Q22:R22"/>
    <mergeCell ref="U23:V23"/>
    <mergeCell ref="U24:V24"/>
    <mergeCell ref="U27:V27"/>
    <mergeCell ref="U29:V29"/>
    <mergeCell ref="W18:X18"/>
    <mergeCell ref="W19:X19"/>
    <mergeCell ref="W20:X20"/>
    <mergeCell ref="W21:X21"/>
    <mergeCell ref="W22:X22"/>
    <mergeCell ref="W23:X23"/>
    <mergeCell ref="W24:X24"/>
    <mergeCell ref="W27:X27"/>
    <mergeCell ref="W29:X29"/>
    <mergeCell ref="U18:V18"/>
    <mergeCell ref="U19:V19"/>
    <mergeCell ref="U20:V20"/>
    <mergeCell ref="U21:V21"/>
    <mergeCell ref="U22:V22"/>
    <mergeCell ref="AA21:AB21"/>
    <mergeCell ref="AA22:AB22"/>
    <mergeCell ref="AA23:AB23"/>
    <mergeCell ref="AA24:AB24"/>
    <mergeCell ref="AA27:AB27"/>
    <mergeCell ref="AA29:AB29"/>
    <mergeCell ref="Y18:Z18"/>
    <mergeCell ref="Y19:Z19"/>
    <mergeCell ref="Y20:Z20"/>
    <mergeCell ref="Y21:Z21"/>
    <mergeCell ref="Y22:Z22"/>
    <mergeCell ref="AA14:AB14"/>
    <mergeCell ref="Y14:Z14"/>
    <mergeCell ref="W14:X14"/>
    <mergeCell ref="U14:V14"/>
    <mergeCell ref="S14:T14"/>
    <mergeCell ref="AC23:AD23"/>
    <mergeCell ref="AC24:AD24"/>
    <mergeCell ref="AC27:AD27"/>
    <mergeCell ref="AC29:AD29"/>
    <mergeCell ref="AC14:AD14"/>
    <mergeCell ref="AC15:AD15"/>
    <mergeCell ref="AC16:AD16"/>
    <mergeCell ref="AC18:AD18"/>
    <mergeCell ref="AC19:AD19"/>
    <mergeCell ref="AC20:AD20"/>
    <mergeCell ref="AC21:AD21"/>
    <mergeCell ref="AC22:AD22"/>
    <mergeCell ref="Y23:Z23"/>
    <mergeCell ref="Y24:Z24"/>
    <mergeCell ref="Y27:Z27"/>
    <mergeCell ref="Y29:Z29"/>
    <mergeCell ref="AA18:AB18"/>
    <mergeCell ref="AA19:AB19"/>
    <mergeCell ref="AA20:AB20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30:AD30"/>
    <mergeCell ref="A4:O4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G29:H29"/>
    <mergeCell ref="G12:AD12"/>
    <mergeCell ref="G13:AD13"/>
    <mergeCell ref="G17:AD17"/>
    <mergeCell ref="G26:AD26"/>
    <mergeCell ref="G28:AD28"/>
    <mergeCell ref="W15:X15"/>
    <mergeCell ref="W16:X16"/>
    <mergeCell ref="Y15:Z15"/>
    <mergeCell ref="Y16:Z16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2017-01-12T02:11:09Z</dcterms:modified>
</cp:coreProperties>
</file>