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4" i="1"/>
  <c r="L14"/>
  <c r="N14"/>
  <c r="P14"/>
  <c r="R14"/>
  <c r="T14"/>
  <c r="V14"/>
  <c r="X14"/>
  <c r="Z14"/>
  <c r="AB14"/>
  <c r="AD14"/>
  <c r="H14"/>
  <c r="Z34"/>
  <c r="AB34"/>
  <c r="AD34"/>
  <c r="X34"/>
  <c r="AF41"/>
  <c r="AF42"/>
  <c r="AF43"/>
  <c r="AF44"/>
  <c r="AD44"/>
  <c r="AD43"/>
  <c r="AD42"/>
  <c r="AD41"/>
  <c r="AB44"/>
  <c r="AB43"/>
  <c r="AB42"/>
  <c r="AB41"/>
  <c r="Z44"/>
  <c r="Z43"/>
  <c r="Z42"/>
  <c r="Z41"/>
  <c r="X44"/>
  <c r="X43"/>
  <c r="X42"/>
  <c r="X41"/>
  <c r="AD40"/>
  <c r="AD39"/>
  <c r="AD38"/>
  <c r="AD37"/>
  <c r="AD36"/>
  <c r="AD35"/>
  <c r="AB40"/>
  <c r="AB39"/>
  <c r="AB38"/>
  <c r="AB37"/>
  <c r="AB36"/>
  <c r="AB35"/>
  <c r="Z40"/>
  <c r="Z39"/>
  <c r="Z38"/>
  <c r="Z37"/>
  <c r="Z36"/>
  <c r="Z35"/>
  <c r="X40"/>
  <c r="X39"/>
  <c r="X38"/>
  <c r="X37"/>
  <c r="X36"/>
  <c r="X35"/>
  <c r="Z10"/>
  <c r="H58"/>
  <c r="J55"/>
  <c r="J58" s="1"/>
  <c r="L55" s="1"/>
  <c r="L58" s="1"/>
  <c r="N55" s="1"/>
  <c r="N58" s="1"/>
  <c r="P55" s="1"/>
  <c r="P58" s="1"/>
  <c r="R55" s="1"/>
  <c r="R58" s="1"/>
  <c r="T55" s="1"/>
  <c r="T58" s="1"/>
  <c r="V55" s="1"/>
  <c r="V58" s="1"/>
  <c r="X55" s="1"/>
  <c r="X58" s="1"/>
  <c r="Z55" s="1"/>
  <c r="Z58" s="1"/>
  <c r="AB55" s="1"/>
  <c r="AB58" s="1"/>
  <c r="AD55" s="1"/>
  <c r="AD58" s="1"/>
  <c r="X48"/>
  <c r="H35" l="1"/>
  <c r="AF10"/>
  <c r="AF9"/>
  <c r="AF46"/>
  <c r="H36"/>
  <c r="H37"/>
  <c r="H38"/>
  <c r="H39"/>
  <c r="H40"/>
  <c r="I11"/>
  <c r="K8" s="1"/>
  <c r="K11" s="1"/>
  <c r="M8" s="1"/>
  <c r="M11" s="1"/>
  <c r="O8" s="1"/>
  <c r="O11" s="1"/>
  <c r="Q8" s="1"/>
  <c r="Q11" s="1"/>
  <c r="S8" s="1"/>
  <c r="S11" s="1"/>
  <c r="U8" s="1"/>
  <c r="U11" s="1"/>
  <c r="W8" s="1"/>
  <c r="W11" s="1"/>
  <c r="Y8" s="1"/>
  <c r="Y11" s="1"/>
  <c r="AA8" s="1"/>
  <c r="AA11" s="1"/>
  <c r="AC8" s="1"/>
  <c r="AC11" s="1"/>
  <c r="AE8" s="1"/>
  <c r="AE11" s="1"/>
  <c r="H11"/>
  <c r="J8" s="1"/>
  <c r="J11" s="1"/>
  <c r="L8" s="1"/>
  <c r="AF45"/>
  <c r="AF49"/>
  <c r="AD48"/>
  <c r="AB48"/>
  <c r="V40"/>
  <c r="V39"/>
  <c r="V38"/>
  <c r="V37"/>
  <c r="V36"/>
  <c r="V35"/>
  <c r="V34" s="1"/>
  <c r="T40"/>
  <c r="T39"/>
  <c r="T38"/>
  <c r="T37"/>
  <c r="T36"/>
  <c r="T35"/>
  <c r="T34" s="1"/>
  <c r="R40"/>
  <c r="R39"/>
  <c r="R38"/>
  <c r="R37"/>
  <c r="R36"/>
  <c r="R35"/>
  <c r="R34" s="1"/>
  <c r="R48" s="1"/>
  <c r="P40"/>
  <c r="P39"/>
  <c r="P38"/>
  <c r="P37"/>
  <c r="P36"/>
  <c r="N40"/>
  <c r="N39"/>
  <c r="N38"/>
  <c r="N37"/>
  <c r="N36"/>
  <c r="P35"/>
  <c r="P34" s="1"/>
  <c r="P48" s="1"/>
  <c r="N35"/>
  <c r="N34" s="1"/>
  <c r="N48" s="1"/>
  <c r="L40"/>
  <c r="L39"/>
  <c r="L38"/>
  <c r="L37"/>
  <c r="L36"/>
  <c r="L35"/>
  <c r="L34" s="1"/>
  <c r="L48" s="1"/>
  <c r="J40"/>
  <c r="J39"/>
  <c r="J38"/>
  <c r="J37"/>
  <c r="J36"/>
  <c r="J35"/>
  <c r="J34" s="1"/>
  <c r="J48" s="1"/>
  <c r="H34" l="1"/>
  <c r="Z48"/>
  <c r="V48"/>
  <c r="T48"/>
  <c r="H48"/>
  <c r="H50" s="1"/>
  <c r="AF14"/>
  <c r="L11" l="1"/>
  <c r="N8" l="1"/>
  <c r="N11" s="1"/>
  <c r="P8" l="1"/>
  <c r="P11" s="1"/>
  <c r="R8" s="1"/>
  <c r="R11" s="1"/>
  <c r="T8" s="1"/>
  <c r="T11" s="1"/>
  <c r="V8" s="1"/>
  <c r="V11" l="1"/>
  <c r="X8" s="1"/>
  <c r="X11" l="1"/>
  <c r="Z8" s="1"/>
  <c r="Z11" l="1"/>
  <c r="AB8" s="1"/>
  <c r="AB11" l="1"/>
  <c r="AD8" s="1"/>
  <c r="AF8" l="1"/>
  <c r="AD11"/>
  <c r="AF11" s="1"/>
  <c r="AF39" l="1"/>
  <c r="AF38"/>
  <c r="AF37"/>
  <c r="AF36"/>
  <c r="AF40"/>
  <c r="AF34"/>
  <c r="AF35"/>
  <c r="AF48" l="1"/>
  <c r="J50" l="1"/>
  <c r="L50" s="1"/>
  <c r="N50" s="1"/>
  <c r="P50" s="1"/>
  <c r="R50" s="1"/>
  <c r="T50" s="1"/>
  <c r="V50" s="1"/>
  <c r="X50" s="1"/>
  <c r="Z50" s="1"/>
  <c r="AB50" s="1"/>
  <c r="AD50" s="1"/>
  <c r="AF51" s="1"/>
  <c r="AF50" l="1"/>
</calcChain>
</file>

<file path=xl/sharedStrings.xml><?xml version="1.0" encoding="utf-8"?>
<sst xmlns="http://schemas.openxmlformats.org/spreadsheetml/2006/main" count="88" uniqueCount="62">
  <si>
    <t>№пп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</si>
  <si>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</si>
  <si>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</si>
  <si>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</si>
  <si>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</si>
  <si>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</si>
  <si>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</si>
  <si>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</si>
  <si>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</si>
  <si>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</si>
  <si>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</si>
  <si>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</si>
  <si>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</si>
  <si>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</si>
  <si>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Доходы:</t>
  </si>
  <si>
    <t>Сальдо на начало периода</t>
  </si>
  <si>
    <t>Начислено</t>
  </si>
  <si>
    <t>Оплачено</t>
  </si>
  <si>
    <t>Задолжность на конец периода</t>
  </si>
  <si>
    <t>Статьи расходов:</t>
  </si>
  <si>
    <t>Уборка подъезда</t>
  </si>
  <si>
    <t>Обслуживание паспортного стола и БЦКП</t>
  </si>
  <si>
    <t>Техническое обслуживание внутридомовых инженерных сетей</t>
  </si>
  <si>
    <t>Техническое обслуживание внутридомовых электрических сетей</t>
  </si>
  <si>
    <t>Аварийное обслуживание внутридомовых инженерных сетей</t>
  </si>
  <si>
    <t>Оплата домкому</t>
  </si>
  <si>
    <t>Итого расходов:</t>
  </si>
  <si>
    <r>
      <rPr>
        <b/>
        <sz val="11"/>
        <color theme="1"/>
        <rFont val="Calibri"/>
        <family val="2"/>
        <charset val="204"/>
        <scheme val="minor"/>
      </rPr>
      <t>Содержание</t>
    </r>
    <r>
      <rPr>
        <sz val="11"/>
        <color theme="1"/>
        <rFont val="Calibri"/>
        <family val="2"/>
        <charset val="204"/>
        <scheme val="minor"/>
      </rPr>
      <t>, в т.ч.</t>
    </r>
  </si>
  <si>
    <r>
      <rPr>
        <b/>
        <sz val="11"/>
        <color theme="1"/>
        <rFont val="Calibri"/>
        <family val="2"/>
        <charset val="204"/>
        <scheme val="minor"/>
      </rPr>
      <t>Текущий ремонт</t>
    </r>
    <r>
      <rPr>
        <sz val="11"/>
        <color theme="1"/>
        <rFont val="Calibri"/>
        <family val="2"/>
        <charset val="204"/>
        <scheme val="minor"/>
      </rPr>
      <t>, в т.ч.</t>
    </r>
  </si>
  <si>
    <t>Остаток средств за отчетный период</t>
  </si>
  <si>
    <t>м2</t>
  </si>
  <si>
    <t>ВСЕГО</t>
  </si>
  <si>
    <t>Остаток на конец года</t>
  </si>
  <si>
    <t>обслуж.</t>
  </si>
  <si>
    <t>тек.рем.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</si>
  <si>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ООО "Гефест ПЛЮС"</t>
  </si>
  <si>
    <t>Уборка и обслуживание придомовой территории</t>
  </si>
  <si>
    <t xml:space="preserve">адрес: ул.Ленина 1Б, S= </t>
  </si>
  <si>
    <t>Обслуживание прибора учета тепловой энергии</t>
  </si>
  <si>
    <t xml:space="preserve">                                                                                                                                                                                                                                   Лицевой счет жилого дома за 2017 год</t>
  </si>
  <si>
    <t>Смена вентиля подачи воды в дворницкой (смета)</t>
  </si>
  <si>
    <t>замена соединения компрессионного металлопластика хвс</t>
  </si>
  <si>
    <t>устранение течи трубы системы водоснабжения (смета)</t>
  </si>
  <si>
    <t>дезинсекция (от блох)</t>
  </si>
  <si>
    <t>Смена патронов и  выключателя</t>
  </si>
  <si>
    <t>Прочистка канализации</t>
  </si>
  <si>
    <t>замена затвора и стояковых кранов отопления</t>
  </si>
  <si>
    <t>смена стояковых кранов полотенцесушителей</t>
  </si>
  <si>
    <t>частичная замена трубы системы отопления</t>
  </si>
  <si>
    <t>ремонт межпанельного шва кв.25</t>
  </si>
  <si>
    <t>восстановление водосточной трубы</t>
  </si>
  <si>
    <t>слесарные работы</t>
  </si>
  <si>
    <t>смена патрона над кв.60</t>
  </si>
  <si>
    <t>Приобретение: лейка 10л с расеивателем-1шт 162.45руб. , эмаль ПФ-115 белая 2.7кг Простоквашино-1шт 323руб., коллер тем-красный. Зол-желтый, синий-3шт 108.3руб</t>
  </si>
  <si>
    <t>ОДН электроэнергия</t>
  </si>
  <si>
    <t>Устранение нарушений работы канализационной системы при осмотре подвала</t>
  </si>
  <si>
    <t>ОДН за ХВС</t>
  </si>
  <si>
    <t>ОДН за ГВС</t>
  </si>
  <si>
    <t>ОДН за электроэнергию</t>
  </si>
  <si>
    <t>ОДН за водоотведение</t>
  </si>
  <si>
    <t>Смена электрического патрона</t>
  </si>
  <si>
    <t>Плотнические работы за декабрь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</si>
</sst>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0" xfId="0" applyAlignment="1"/>
    <xf numFmtId="0" fontId="1" fillId="0" borderId="1" xfId="0" applyFon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F58"/>
  <sheetViews>
    <sheetView tabSelected="1" zoomScale="67" zoomScaleNormal="67" workbookViewId="0">
      <pane xSplit="7" ySplit="7" topLeftCell="M12" activePane="bottomRight" state="frozen"/>
      <selection pane="topRight" activeCell="H1" sqref="H1"/>
      <selection pane="bottomLeft" activeCell="A8" sqref="A8"/>
      <selection pane="bottomRight" activeCell="H14" sqref="H14:AE14"/>
    </sheetView>
  </sheetViews>
  <sheetFormatPr defaultRowHeight="15"/>
  <cols>
    <col min="1" max="1" width="5.140625" customWidth="1"/>
    <col min="2" max="2" width="7.85546875" customWidth="1"/>
    <col min="3" max="3" width="7.140625" customWidth="1"/>
    <col min="4" max="4" width="4.5703125" customWidth="1"/>
    <col min="5" max="5" width="5.28515625" customWidth="1"/>
    <col min="6" max="6" width="6.28515625" hidden="1" customWidth="1"/>
    <col min="7" max="7" width="6.28515625" customWidth="1"/>
    <col min="8" max="8" width="11.5703125" bestFit="1" customWidth="1"/>
    <col min="9" max="9" width="9.5703125" bestFit="1" customWidth="1"/>
    <col min="10" max="10" width="11.5703125" bestFit="1" customWidth="1"/>
    <col min="11" max="11" width="9.5703125" bestFit="1" customWidth="1"/>
    <col min="12" max="12" width="11.5703125" bestFit="1" customWidth="1"/>
    <col min="13" max="13" width="9.5703125" bestFit="1" customWidth="1"/>
    <col min="14" max="14" width="11.5703125" bestFit="1" customWidth="1"/>
    <col min="15" max="15" width="9.5703125" bestFit="1" customWidth="1"/>
    <col min="16" max="16" width="11.5703125" bestFit="1" customWidth="1"/>
    <col min="17" max="17" width="9.5703125" bestFit="1" customWidth="1"/>
    <col min="18" max="18" width="11.5703125" bestFit="1" customWidth="1"/>
    <col min="19" max="19" width="9.5703125" bestFit="1" customWidth="1"/>
    <col min="20" max="20" width="11.5703125" bestFit="1" customWidth="1"/>
    <col min="21" max="21" width="9.5703125" bestFit="1" customWidth="1"/>
    <col min="22" max="22" width="11.5703125" bestFit="1" customWidth="1"/>
    <col min="23" max="23" width="9.5703125" bestFit="1" customWidth="1"/>
    <col min="24" max="24" width="11.5703125" bestFit="1" customWidth="1"/>
    <col min="25" max="25" width="9.5703125" bestFit="1" customWidth="1"/>
    <col min="26" max="26" width="11.5703125" bestFit="1" customWidth="1"/>
    <col min="27" max="27" width="9.5703125" bestFit="1" customWidth="1"/>
    <col min="28" max="28" width="11.5703125" bestFit="1" customWidth="1"/>
    <col min="29" max="29" width="9.5703125" bestFit="1" customWidth="1"/>
    <col min="30" max="30" width="11.5703125" bestFit="1" customWidth="1"/>
    <col min="31" max="31" width="9.5703125" bestFit="1" customWidth="1"/>
  </cols>
  <sheetData>
    <row r="2" spans="1:32">
      <c r="A2" s="50" t="s">
        <v>35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7"/>
    </row>
    <row r="3" spans="1:32">
      <c r="A3" s="50" t="s">
        <v>39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7"/>
    </row>
    <row r="4" spans="1:32">
      <c r="A4" s="55" t="s">
        <v>37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8">
        <v>3464</v>
      </c>
      <c r="R4" s="5" t="s">
        <v>30</v>
      </c>
      <c r="S4" s="5"/>
      <c r="X4" s="5"/>
      <c r="Y4" s="5"/>
      <c r="Z4" s="5"/>
      <c r="AA4" s="5"/>
      <c r="AB4" s="5"/>
      <c r="AC4" s="5"/>
      <c r="AD4" s="5"/>
      <c r="AE4" s="5"/>
    </row>
    <row r="6" spans="1:32">
      <c r="A6" s="1" t="s">
        <v>0</v>
      </c>
      <c r="B6" s="47" t="s">
        <v>1</v>
      </c>
      <c r="C6" s="48"/>
      <c r="D6" s="48"/>
      <c r="E6" s="48"/>
      <c r="F6" s="49"/>
      <c r="G6" s="23"/>
      <c r="H6" s="52" t="s">
        <v>2</v>
      </c>
      <c r="I6" s="53"/>
      <c r="J6" s="52" t="s">
        <v>3</v>
      </c>
      <c r="K6" s="53"/>
      <c r="L6" s="52" t="s">
        <v>4</v>
      </c>
      <c r="M6" s="53"/>
      <c r="N6" s="52" t="s">
        <v>5</v>
      </c>
      <c r="O6" s="53"/>
      <c r="P6" s="52" t="s">
        <v>6</v>
      </c>
      <c r="Q6" s="53"/>
      <c r="R6" s="52" t="s">
        <v>7</v>
      </c>
      <c r="S6" s="53"/>
      <c r="T6" s="52" t="s">
        <v>8</v>
      </c>
      <c r="U6" s="53"/>
      <c r="V6" s="52" t="s">
        <v>9</v>
      </c>
      <c r="W6" s="53"/>
      <c r="X6" s="52" t="s">
        <v>10</v>
      </c>
      <c r="Y6" s="53"/>
      <c r="Z6" s="52" t="s">
        <v>11</v>
      </c>
      <c r="AA6" s="53"/>
      <c r="AB6" s="52" t="s">
        <v>12</v>
      </c>
      <c r="AC6" s="53"/>
      <c r="AD6" s="52" t="s">
        <v>13</v>
      </c>
      <c r="AE6" s="53"/>
      <c r="AF6" s="1" t="s">
        <v>31</v>
      </c>
    </row>
    <row r="7" spans="1:32">
      <c r="A7" s="1">
        <v>1</v>
      </c>
      <c r="B7" s="35" t="s">
        <v>14</v>
      </c>
      <c r="C7" s="36"/>
      <c r="D7" s="36"/>
      <c r="E7" s="36"/>
      <c r="F7" s="37"/>
      <c r="G7" s="21"/>
      <c r="H7" s="2" t="s">
        <v>33</v>
      </c>
      <c r="I7" s="2" t="s">
        <v>34</v>
      </c>
      <c r="J7" s="2" t="s">
        <v>33</v>
      </c>
      <c r="K7" s="2" t="s">
        <v>34</v>
      </c>
      <c r="L7" s="2" t="s">
        <v>33</v>
      </c>
      <c r="M7" s="2" t="s">
        <v>34</v>
      </c>
      <c r="N7" s="2" t="s">
        <v>33</v>
      </c>
      <c r="O7" s="2" t="s">
        <v>34</v>
      </c>
      <c r="P7" s="2" t="s">
        <v>33</v>
      </c>
      <c r="Q7" s="2" t="s">
        <v>34</v>
      </c>
      <c r="R7" s="2" t="s">
        <v>33</v>
      </c>
      <c r="S7" s="2" t="s">
        <v>34</v>
      </c>
      <c r="T7" s="2" t="s">
        <v>33</v>
      </c>
      <c r="U7" s="2" t="s">
        <v>34</v>
      </c>
      <c r="V7" s="2" t="s">
        <v>33</v>
      </c>
      <c r="W7" s="2" t="s">
        <v>34</v>
      </c>
      <c r="X7" s="2" t="s">
        <v>33</v>
      </c>
      <c r="Y7" s="2" t="s">
        <v>34</v>
      </c>
      <c r="Z7" s="2" t="s">
        <v>33</v>
      </c>
      <c r="AA7" s="2" t="s">
        <v>34</v>
      </c>
      <c r="AB7" s="2" t="s">
        <v>33</v>
      </c>
      <c r="AC7" s="2" t="s">
        <v>34</v>
      </c>
      <c r="AD7" s="2" t="s">
        <v>33</v>
      </c>
      <c r="AE7" s="2" t="s">
        <v>34</v>
      </c>
      <c r="AF7" s="1"/>
    </row>
    <row r="8" spans="1:32">
      <c r="A8" s="1"/>
      <c r="B8" s="41" t="s">
        <v>15</v>
      </c>
      <c r="C8" s="42"/>
      <c r="D8" s="42"/>
      <c r="E8" s="42"/>
      <c r="F8" s="43"/>
      <c r="G8" s="19"/>
      <c r="H8" s="9">
        <v>187006.27</v>
      </c>
      <c r="I8" s="9">
        <v>5124.1000000000004</v>
      </c>
      <c r="J8" s="9">
        <f>H11</f>
        <v>215181.69999999998</v>
      </c>
      <c r="K8" s="9">
        <f>I11</f>
        <v>5124.1000000000004</v>
      </c>
      <c r="L8" s="9">
        <f t="shared" ref="L8:AE8" si="0">J11</f>
        <v>221533.94999999998</v>
      </c>
      <c r="M8" s="9">
        <f t="shared" si="0"/>
        <v>5092.2000000000007</v>
      </c>
      <c r="N8" s="9">
        <f t="shared" si="0"/>
        <v>212153.58999999997</v>
      </c>
      <c r="O8" s="9">
        <f t="shared" si="0"/>
        <v>5092.2000000000007</v>
      </c>
      <c r="P8" s="9">
        <f t="shared" si="0"/>
        <v>220614.21</v>
      </c>
      <c r="Q8" s="9">
        <f t="shared" si="0"/>
        <v>5092.2000000000007</v>
      </c>
      <c r="R8" s="9">
        <f t="shared" si="0"/>
        <v>211840.96999999997</v>
      </c>
      <c r="S8" s="9">
        <f t="shared" si="0"/>
        <v>5092.2000000000007</v>
      </c>
      <c r="T8" s="9">
        <f t="shared" si="0"/>
        <v>211627.51</v>
      </c>
      <c r="U8" s="9">
        <f t="shared" si="0"/>
        <v>5092.1900000000005</v>
      </c>
      <c r="V8" s="9">
        <f t="shared" si="0"/>
        <v>218802.55000000005</v>
      </c>
      <c r="W8" s="9">
        <f t="shared" si="0"/>
        <v>5092.1900000000005</v>
      </c>
      <c r="X8" s="9">
        <f t="shared" si="0"/>
        <v>214041.03000000009</v>
      </c>
      <c r="Y8" s="9">
        <f t="shared" si="0"/>
        <v>5092.1900000000005</v>
      </c>
      <c r="Z8" s="9">
        <f t="shared" si="0"/>
        <v>238411.62000000011</v>
      </c>
      <c r="AA8" s="9">
        <f t="shared" si="0"/>
        <v>5092.1900000000005</v>
      </c>
      <c r="AB8" s="9">
        <f t="shared" si="0"/>
        <v>238171.9200000001</v>
      </c>
      <c r="AC8" s="9">
        <f t="shared" si="0"/>
        <v>5092.1900000000005</v>
      </c>
      <c r="AD8" s="9">
        <f t="shared" si="0"/>
        <v>241305.0400000001</v>
      </c>
      <c r="AE8" s="9">
        <f t="shared" si="0"/>
        <v>5092.1900000000005</v>
      </c>
      <c r="AF8" s="1">
        <f>SUM(H8:AD8)</f>
        <v>2686768.3099999996</v>
      </c>
    </row>
    <row r="9" spans="1:32">
      <c r="A9" s="1"/>
      <c r="B9" s="41" t="s">
        <v>16</v>
      </c>
      <c r="C9" s="42"/>
      <c r="D9" s="42"/>
      <c r="E9" s="42"/>
      <c r="F9" s="43"/>
      <c r="G9" s="19"/>
      <c r="H9" s="9">
        <v>55770.400000000001</v>
      </c>
      <c r="I9" s="9">
        <v>0</v>
      </c>
      <c r="J9" s="9">
        <v>55770.400000000001</v>
      </c>
      <c r="K9" s="9">
        <v>0</v>
      </c>
      <c r="L9" s="9">
        <v>55770.400000000001</v>
      </c>
      <c r="M9" s="9">
        <v>0</v>
      </c>
      <c r="N9" s="9">
        <v>55770.400000000001</v>
      </c>
      <c r="O9" s="9">
        <v>0</v>
      </c>
      <c r="P9" s="9">
        <v>55770.400000000001</v>
      </c>
      <c r="Q9" s="9">
        <v>0</v>
      </c>
      <c r="R9" s="9">
        <v>55770.400000000001</v>
      </c>
      <c r="S9" s="9">
        <v>0</v>
      </c>
      <c r="T9" s="9">
        <v>55770.400000000001</v>
      </c>
      <c r="U9" s="9">
        <v>0</v>
      </c>
      <c r="V9" s="9">
        <v>55770.400000000001</v>
      </c>
      <c r="W9" s="9">
        <v>0</v>
      </c>
      <c r="X9" s="9">
        <v>68032.97</v>
      </c>
      <c r="Y9" s="9">
        <v>0</v>
      </c>
      <c r="Z9" s="9">
        <v>61901.68</v>
      </c>
      <c r="AA9" s="9">
        <v>0</v>
      </c>
      <c r="AB9" s="9">
        <v>61901.68</v>
      </c>
      <c r="AC9" s="9">
        <v>0</v>
      </c>
      <c r="AD9" s="9">
        <v>61882.04</v>
      </c>
      <c r="AE9" s="9">
        <v>0</v>
      </c>
      <c r="AF9" s="1">
        <f>SUM(H9:AE9)</f>
        <v>699881.57000000018</v>
      </c>
    </row>
    <row r="10" spans="1:32">
      <c r="A10" s="1"/>
      <c r="B10" s="41" t="s">
        <v>17</v>
      </c>
      <c r="C10" s="42"/>
      <c r="D10" s="42"/>
      <c r="E10" s="42"/>
      <c r="F10" s="43"/>
      <c r="G10" s="19"/>
      <c r="H10" s="9">
        <v>27594.97</v>
      </c>
      <c r="I10" s="9">
        <v>0</v>
      </c>
      <c r="J10" s="9">
        <v>49418.15</v>
      </c>
      <c r="K10" s="9">
        <v>31.9</v>
      </c>
      <c r="L10" s="9">
        <v>65150.76</v>
      </c>
      <c r="M10" s="9">
        <v>0</v>
      </c>
      <c r="N10" s="9">
        <v>47309.78</v>
      </c>
      <c r="O10" s="9">
        <v>0</v>
      </c>
      <c r="P10" s="9">
        <v>64543.64</v>
      </c>
      <c r="Q10" s="9">
        <v>0</v>
      </c>
      <c r="R10" s="9">
        <v>55983.86</v>
      </c>
      <c r="S10" s="9">
        <v>0.01</v>
      </c>
      <c r="T10" s="9">
        <v>48595.360000000001</v>
      </c>
      <c r="U10" s="9">
        <v>0</v>
      </c>
      <c r="V10" s="9">
        <v>60531.92</v>
      </c>
      <c r="W10" s="9">
        <v>0</v>
      </c>
      <c r="X10" s="9">
        <v>43662.38</v>
      </c>
      <c r="Y10" s="9">
        <v>0</v>
      </c>
      <c r="Z10" s="9">
        <f>6131.29+56010.09</f>
        <v>62141.38</v>
      </c>
      <c r="AA10" s="9">
        <v>0</v>
      </c>
      <c r="AB10" s="9">
        <v>58768.56</v>
      </c>
      <c r="AC10" s="9">
        <v>0</v>
      </c>
      <c r="AD10" s="9">
        <v>72450.05</v>
      </c>
      <c r="AE10" s="9">
        <v>52.77</v>
      </c>
      <c r="AF10" s="1">
        <f>SUM(H10:AE10)</f>
        <v>656235.49</v>
      </c>
    </row>
    <row r="11" spans="1:32">
      <c r="A11" s="1"/>
      <c r="B11" s="41" t="s">
        <v>18</v>
      </c>
      <c r="C11" s="42"/>
      <c r="D11" s="42"/>
      <c r="E11" s="42"/>
      <c r="F11" s="43"/>
      <c r="G11" s="19"/>
      <c r="H11" s="9">
        <f>H8+H9-H10</f>
        <v>215181.69999999998</v>
      </c>
      <c r="I11" s="9">
        <f t="shared" ref="I11:AE11" si="1">I8+I9-I10</f>
        <v>5124.1000000000004</v>
      </c>
      <c r="J11" s="9">
        <f t="shared" si="1"/>
        <v>221533.94999999998</v>
      </c>
      <c r="K11" s="9">
        <f t="shared" si="1"/>
        <v>5092.2000000000007</v>
      </c>
      <c r="L11" s="9">
        <f t="shared" si="1"/>
        <v>212153.58999999997</v>
      </c>
      <c r="M11" s="9">
        <f t="shared" si="1"/>
        <v>5092.2000000000007</v>
      </c>
      <c r="N11" s="9">
        <f t="shared" si="1"/>
        <v>220614.21</v>
      </c>
      <c r="O11" s="9">
        <f t="shared" si="1"/>
        <v>5092.2000000000007</v>
      </c>
      <c r="P11" s="9">
        <f t="shared" si="1"/>
        <v>211840.96999999997</v>
      </c>
      <c r="Q11" s="9">
        <f t="shared" si="1"/>
        <v>5092.2000000000007</v>
      </c>
      <c r="R11" s="9">
        <f t="shared" si="1"/>
        <v>211627.51</v>
      </c>
      <c r="S11" s="9">
        <f t="shared" si="1"/>
        <v>5092.1900000000005</v>
      </c>
      <c r="T11" s="9">
        <f t="shared" si="1"/>
        <v>218802.55000000005</v>
      </c>
      <c r="U11" s="9">
        <f t="shared" si="1"/>
        <v>5092.1900000000005</v>
      </c>
      <c r="V11" s="9">
        <f t="shared" si="1"/>
        <v>214041.03000000009</v>
      </c>
      <c r="W11" s="9">
        <f t="shared" si="1"/>
        <v>5092.1900000000005</v>
      </c>
      <c r="X11" s="9">
        <f t="shared" si="1"/>
        <v>238411.62000000011</v>
      </c>
      <c r="Y11" s="9">
        <f t="shared" si="1"/>
        <v>5092.1900000000005</v>
      </c>
      <c r="Z11" s="9">
        <f t="shared" si="1"/>
        <v>238171.9200000001</v>
      </c>
      <c r="AA11" s="9">
        <f t="shared" si="1"/>
        <v>5092.1900000000005</v>
      </c>
      <c r="AB11" s="9">
        <f t="shared" si="1"/>
        <v>241305.0400000001</v>
      </c>
      <c r="AC11" s="9">
        <f t="shared" si="1"/>
        <v>5092.1900000000005</v>
      </c>
      <c r="AD11" s="9">
        <f t="shared" si="1"/>
        <v>230737.03000000009</v>
      </c>
      <c r="AE11" s="9">
        <f t="shared" si="1"/>
        <v>5039.42</v>
      </c>
      <c r="AF11" s="1">
        <f>SUM(H11:AD11)</f>
        <v>2730467.16</v>
      </c>
    </row>
    <row r="12" spans="1:32">
      <c r="A12" s="1"/>
      <c r="B12" s="41"/>
      <c r="C12" s="42"/>
      <c r="D12" s="42"/>
      <c r="E12" s="42"/>
      <c r="F12" s="43"/>
      <c r="G12" s="18"/>
      <c r="H12" s="26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27"/>
      <c r="AF12" s="1"/>
    </row>
    <row r="13" spans="1:32">
      <c r="A13" s="1"/>
      <c r="B13" s="35" t="s">
        <v>19</v>
      </c>
      <c r="C13" s="36"/>
      <c r="D13" s="36"/>
      <c r="E13" s="36"/>
      <c r="F13" s="37"/>
      <c r="G13" s="20"/>
      <c r="H13" s="26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27"/>
      <c r="AF13" s="1"/>
    </row>
    <row r="14" spans="1:32">
      <c r="A14" s="1">
        <v>2</v>
      </c>
      <c r="B14" s="38" t="s">
        <v>28</v>
      </c>
      <c r="C14" s="39"/>
      <c r="D14" s="39"/>
      <c r="E14" s="39"/>
      <c r="F14" s="40"/>
      <c r="G14" s="22"/>
      <c r="H14" s="26">
        <f>SUM(H15:I32)</f>
        <v>576.46</v>
      </c>
      <c r="I14" s="27"/>
      <c r="J14" s="26">
        <f t="shared" ref="J14" si="2">SUM(J15:K32)</f>
        <v>225.8</v>
      </c>
      <c r="K14" s="27"/>
      <c r="L14" s="26">
        <f t="shared" ref="L14" si="3">SUM(L15:M32)</f>
        <v>0</v>
      </c>
      <c r="M14" s="27"/>
      <c r="N14" s="26">
        <f t="shared" ref="N14" si="4">SUM(N15:O32)</f>
        <v>340.28</v>
      </c>
      <c r="O14" s="27"/>
      <c r="P14" s="26">
        <f t="shared" ref="P14" si="5">SUM(P15:Q32)</f>
        <v>0</v>
      </c>
      <c r="Q14" s="27"/>
      <c r="R14" s="26">
        <f t="shared" ref="R14" si="6">SUM(R15:S32)</f>
        <v>1416.48</v>
      </c>
      <c r="S14" s="27"/>
      <c r="T14" s="26">
        <f t="shared" ref="T14" si="7">SUM(T15:U32)</f>
        <v>21470.2</v>
      </c>
      <c r="U14" s="27"/>
      <c r="V14" s="26">
        <f t="shared" ref="V14" si="8">SUM(V15:W32)</f>
        <v>6816.6500000000005</v>
      </c>
      <c r="W14" s="27"/>
      <c r="X14" s="26">
        <f t="shared" ref="X14" si="9">SUM(X15:Y32)</f>
        <v>205.26</v>
      </c>
      <c r="Y14" s="27"/>
      <c r="Z14" s="26">
        <f t="shared" ref="Z14" si="10">SUM(Z15:AA32)</f>
        <v>130</v>
      </c>
      <c r="AA14" s="27"/>
      <c r="AB14" s="26">
        <f t="shared" ref="AB14" si="11">SUM(AB15:AC32)</f>
        <v>0</v>
      </c>
      <c r="AC14" s="27"/>
      <c r="AD14" s="26">
        <f t="shared" ref="AD14" si="12">SUM(AD15:AE32)</f>
        <v>3075.66</v>
      </c>
      <c r="AE14" s="27"/>
      <c r="AF14" s="1">
        <f>SUM(H14:AD14)</f>
        <v>34256.79</v>
      </c>
    </row>
    <row r="15" spans="1:32" ht="33" customHeight="1">
      <c r="A15" s="1"/>
      <c r="B15" s="44" t="s">
        <v>40</v>
      </c>
      <c r="C15" s="45"/>
      <c r="D15" s="45"/>
      <c r="E15" s="45"/>
      <c r="F15" s="46"/>
      <c r="G15" s="16"/>
      <c r="H15" s="26">
        <v>576.46</v>
      </c>
      <c r="I15" s="27"/>
      <c r="J15" s="26"/>
      <c r="K15" s="27"/>
      <c r="L15" s="26"/>
      <c r="M15" s="27"/>
      <c r="N15" s="26"/>
      <c r="O15" s="27"/>
      <c r="P15" s="26"/>
      <c r="Q15" s="27"/>
      <c r="R15" s="26"/>
      <c r="S15" s="27"/>
      <c r="T15" s="26"/>
      <c r="U15" s="27"/>
      <c r="V15" s="26"/>
      <c r="W15" s="27"/>
      <c r="X15" s="26"/>
      <c r="Y15" s="27"/>
      <c r="Z15" s="26"/>
      <c r="AA15" s="27"/>
      <c r="AB15" s="26"/>
      <c r="AC15" s="27"/>
      <c r="AD15" s="26"/>
      <c r="AE15" s="27"/>
      <c r="AF15" s="1"/>
    </row>
    <row r="16" spans="1:32" ht="33" customHeight="1">
      <c r="A16" s="1"/>
      <c r="B16" s="44" t="s">
        <v>41</v>
      </c>
      <c r="C16" s="45"/>
      <c r="D16" s="45"/>
      <c r="E16" s="45"/>
      <c r="F16" s="46"/>
      <c r="G16" s="16"/>
      <c r="H16" s="26"/>
      <c r="I16" s="27"/>
      <c r="J16" s="26">
        <v>225.8</v>
      </c>
      <c r="K16" s="27"/>
      <c r="L16" s="26"/>
      <c r="M16" s="27"/>
      <c r="N16" s="26"/>
      <c r="O16" s="27"/>
      <c r="P16" s="26"/>
      <c r="Q16" s="27"/>
      <c r="R16" s="26"/>
      <c r="S16" s="27"/>
      <c r="T16" s="26"/>
      <c r="U16" s="27"/>
      <c r="V16" s="26"/>
      <c r="W16" s="27"/>
      <c r="X16" s="26"/>
      <c r="Y16" s="27"/>
      <c r="Z16" s="26"/>
      <c r="AA16" s="27"/>
      <c r="AB16" s="26"/>
      <c r="AC16" s="27"/>
      <c r="AD16" s="26"/>
      <c r="AE16" s="27"/>
      <c r="AF16" s="1"/>
    </row>
    <row r="17" spans="1:32" ht="33" customHeight="1">
      <c r="A17" s="1"/>
      <c r="B17" s="32" t="s">
        <v>42</v>
      </c>
      <c r="C17" s="33"/>
      <c r="D17" s="33"/>
      <c r="E17" s="33"/>
      <c r="F17" s="34"/>
      <c r="G17" s="14"/>
      <c r="H17" s="26"/>
      <c r="I17" s="31"/>
      <c r="J17" s="26"/>
      <c r="K17" s="31"/>
      <c r="L17" s="26"/>
      <c r="M17" s="31"/>
      <c r="N17" s="26">
        <v>340.28</v>
      </c>
      <c r="O17" s="31"/>
      <c r="P17" s="26"/>
      <c r="Q17" s="31"/>
      <c r="R17" s="26"/>
      <c r="S17" s="31"/>
      <c r="T17" s="26"/>
      <c r="U17" s="31"/>
      <c r="V17" s="26"/>
      <c r="W17" s="31"/>
      <c r="X17" s="26"/>
      <c r="Y17" s="31"/>
      <c r="Z17" s="26"/>
      <c r="AA17" s="31"/>
      <c r="AB17" s="26"/>
      <c r="AC17" s="31"/>
      <c r="AD17" s="26"/>
      <c r="AE17" s="31"/>
      <c r="AF17" s="1"/>
    </row>
    <row r="18" spans="1:32" ht="33" customHeight="1">
      <c r="A18" s="1"/>
      <c r="B18" s="28" t="s">
        <v>43</v>
      </c>
      <c r="C18" s="29"/>
      <c r="D18" s="29"/>
      <c r="E18" s="29"/>
      <c r="F18" s="30"/>
      <c r="G18" s="13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>
        <v>11031.62</v>
      </c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1"/>
    </row>
    <row r="19" spans="1:32" ht="33" customHeight="1">
      <c r="A19" s="1"/>
      <c r="B19" s="32" t="s">
        <v>44</v>
      </c>
      <c r="C19" s="33"/>
      <c r="D19" s="33"/>
      <c r="E19" s="33"/>
      <c r="F19" s="34"/>
      <c r="G19" s="15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>
        <v>1029.3</v>
      </c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1"/>
    </row>
    <row r="20" spans="1:32" ht="33" customHeight="1">
      <c r="A20" s="1"/>
      <c r="B20" s="28" t="s">
        <v>45</v>
      </c>
      <c r="C20" s="29"/>
      <c r="D20" s="29"/>
      <c r="E20" s="29"/>
      <c r="F20" s="30"/>
      <c r="G20" s="12"/>
      <c r="H20" s="26"/>
      <c r="I20" s="27"/>
      <c r="J20" s="26"/>
      <c r="K20" s="27"/>
      <c r="L20" s="26"/>
      <c r="M20" s="27"/>
      <c r="N20" s="26"/>
      <c r="O20" s="27"/>
      <c r="P20" s="26"/>
      <c r="Q20" s="27"/>
      <c r="R20" s="26">
        <v>387.18</v>
      </c>
      <c r="S20" s="27"/>
      <c r="T20" s="26"/>
      <c r="U20" s="27"/>
      <c r="V20" s="26"/>
      <c r="W20" s="27"/>
      <c r="X20" s="26"/>
      <c r="Y20" s="27"/>
      <c r="Z20" s="26"/>
      <c r="AA20" s="27"/>
      <c r="AB20" s="26"/>
      <c r="AC20" s="27"/>
      <c r="AD20" s="26"/>
      <c r="AE20" s="27"/>
      <c r="AF20" s="1"/>
    </row>
    <row r="21" spans="1:32" ht="33" customHeight="1">
      <c r="A21" s="1"/>
      <c r="B21" s="28" t="s">
        <v>46</v>
      </c>
      <c r="C21" s="29"/>
      <c r="D21" s="29"/>
      <c r="E21" s="29"/>
      <c r="F21" s="30"/>
      <c r="G21" s="12"/>
      <c r="H21" s="26"/>
      <c r="I21" s="27"/>
      <c r="J21" s="26"/>
      <c r="K21" s="27"/>
      <c r="L21" s="26"/>
      <c r="M21" s="27"/>
      <c r="N21" s="26"/>
      <c r="O21" s="27"/>
      <c r="P21" s="26"/>
      <c r="Q21" s="27"/>
      <c r="R21" s="26"/>
      <c r="S21" s="27"/>
      <c r="T21" s="26">
        <v>4877.49</v>
      </c>
      <c r="U21" s="27"/>
      <c r="V21" s="26"/>
      <c r="W21" s="27"/>
      <c r="X21" s="26"/>
      <c r="Y21" s="27"/>
      <c r="Z21" s="26"/>
      <c r="AA21" s="27"/>
      <c r="AB21" s="26"/>
      <c r="AC21" s="27"/>
      <c r="AD21" s="26"/>
      <c r="AE21" s="27"/>
      <c r="AF21" s="1"/>
    </row>
    <row r="22" spans="1:32" ht="33" customHeight="1">
      <c r="A22" s="1"/>
      <c r="B22" s="32" t="s">
        <v>47</v>
      </c>
      <c r="C22" s="33"/>
      <c r="D22" s="33"/>
      <c r="E22" s="33"/>
      <c r="F22" s="34"/>
      <c r="G22" s="14"/>
      <c r="H22" s="26"/>
      <c r="I22" s="31"/>
      <c r="J22" s="26"/>
      <c r="K22" s="31"/>
      <c r="L22" s="26"/>
      <c r="M22" s="31"/>
      <c r="N22" s="26"/>
      <c r="O22" s="31"/>
      <c r="P22" s="26"/>
      <c r="Q22" s="31"/>
      <c r="R22" s="26"/>
      <c r="S22" s="31"/>
      <c r="T22" s="26">
        <v>1224.9000000000001</v>
      </c>
      <c r="U22" s="31"/>
      <c r="V22" s="26"/>
      <c r="W22" s="31"/>
      <c r="X22" s="26"/>
      <c r="Y22" s="31"/>
      <c r="Z22" s="26"/>
      <c r="AA22" s="31"/>
      <c r="AB22" s="26"/>
      <c r="AC22" s="31"/>
      <c r="AD22" s="26"/>
      <c r="AE22" s="31"/>
      <c r="AF22" s="1"/>
    </row>
    <row r="23" spans="1:32" ht="33" customHeight="1">
      <c r="A23" s="1"/>
      <c r="B23" s="28" t="s">
        <v>48</v>
      </c>
      <c r="C23" s="29"/>
      <c r="D23" s="29"/>
      <c r="E23" s="29"/>
      <c r="F23" s="30"/>
      <c r="G23" s="12"/>
      <c r="H23" s="26"/>
      <c r="I23" s="31"/>
      <c r="J23" s="26"/>
      <c r="K23" s="31"/>
      <c r="L23" s="26"/>
      <c r="M23" s="31"/>
      <c r="N23" s="26"/>
      <c r="O23" s="31"/>
      <c r="P23" s="26"/>
      <c r="Q23" s="31"/>
      <c r="R23" s="26"/>
      <c r="S23" s="31"/>
      <c r="T23" s="26">
        <v>4336.1899999999996</v>
      </c>
      <c r="U23" s="31"/>
      <c r="V23" s="26"/>
      <c r="W23" s="31"/>
      <c r="X23" s="26"/>
      <c r="Y23" s="31"/>
      <c r="Z23" s="26"/>
      <c r="AA23" s="31"/>
      <c r="AB23" s="26"/>
      <c r="AC23" s="31"/>
      <c r="AD23" s="26"/>
      <c r="AE23" s="31"/>
      <c r="AF23" s="1"/>
    </row>
    <row r="24" spans="1:32" ht="33" customHeight="1">
      <c r="A24" s="1"/>
      <c r="B24" s="28" t="s">
        <v>49</v>
      </c>
      <c r="C24" s="29"/>
      <c r="D24" s="29"/>
      <c r="E24" s="29"/>
      <c r="F24" s="30"/>
      <c r="G24" s="12"/>
      <c r="H24" s="26"/>
      <c r="I24" s="27"/>
      <c r="J24" s="26"/>
      <c r="K24" s="27"/>
      <c r="L24" s="26"/>
      <c r="M24" s="27"/>
      <c r="N24" s="26"/>
      <c r="O24" s="27"/>
      <c r="P24" s="26"/>
      <c r="Q24" s="27"/>
      <c r="R24" s="26"/>
      <c r="S24" s="27"/>
      <c r="T24" s="26"/>
      <c r="U24" s="27"/>
      <c r="V24" s="26">
        <v>4585.8900000000003</v>
      </c>
      <c r="W24" s="27"/>
      <c r="X24" s="26"/>
      <c r="Y24" s="27"/>
      <c r="Z24" s="26"/>
      <c r="AA24" s="27"/>
      <c r="AB24" s="26"/>
      <c r="AC24" s="27"/>
      <c r="AD24" s="26"/>
      <c r="AE24" s="27"/>
      <c r="AF24" s="1"/>
    </row>
    <row r="25" spans="1:32" ht="33" customHeight="1">
      <c r="A25" s="1"/>
      <c r="B25" s="28" t="s">
        <v>50</v>
      </c>
      <c r="C25" s="29"/>
      <c r="D25" s="29"/>
      <c r="E25" s="29"/>
      <c r="F25" s="30"/>
      <c r="G25" s="12"/>
      <c r="H25" s="26"/>
      <c r="I25" s="27"/>
      <c r="J25" s="26"/>
      <c r="K25" s="27"/>
      <c r="L25" s="26"/>
      <c r="M25" s="27"/>
      <c r="N25" s="26"/>
      <c r="O25" s="27"/>
      <c r="P25" s="26"/>
      <c r="Q25" s="27"/>
      <c r="R25" s="26"/>
      <c r="S25" s="27"/>
      <c r="T25" s="26"/>
      <c r="U25" s="27"/>
      <c r="V25" s="26">
        <v>998.04</v>
      </c>
      <c r="W25" s="27"/>
      <c r="X25" s="26"/>
      <c r="Y25" s="27"/>
      <c r="Z25" s="26"/>
      <c r="AA25" s="27"/>
      <c r="AB25" s="26"/>
      <c r="AC25" s="27"/>
      <c r="AD25" s="26"/>
      <c r="AE25" s="27"/>
      <c r="AF25" s="1"/>
    </row>
    <row r="26" spans="1:32" ht="33" customHeight="1">
      <c r="A26" s="1"/>
      <c r="B26" s="28" t="s">
        <v>51</v>
      </c>
      <c r="C26" s="29"/>
      <c r="D26" s="29"/>
      <c r="E26" s="29"/>
      <c r="F26" s="30"/>
      <c r="G26" s="12"/>
      <c r="H26" s="26"/>
      <c r="I26" s="27"/>
      <c r="J26" s="26"/>
      <c r="K26" s="27"/>
      <c r="L26" s="26"/>
      <c r="M26" s="27"/>
      <c r="N26" s="26"/>
      <c r="O26" s="27"/>
      <c r="P26" s="26"/>
      <c r="Q26" s="27"/>
      <c r="R26" s="26"/>
      <c r="S26" s="27"/>
      <c r="T26" s="26"/>
      <c r="U26" s="27"/>
      <c r="V26" s="26">
        <v>373.89</v>
      </c>
      <c r="W26" s="27"/>
      <c r="X26" s="26"/>
      <c r="Y26" s="27"/>
      <c r="Z26" s="26"/>
      <c r="AA26" s="27"/>
      <c r="AB26" s="26"/>
      <c r="AC26" s="27"/>
      <c r="AD26" s="26"/>
      <c r="AE26" s="27"/>
      <c r="AF26" s="1"/>
    </row>
    <row r="27" spans="1:32" ht="33" customHeight="1">
      <c r="A27" s="1"/>
      <c r="B27" s="28" t="s">
        <v>52</v>
      </c>
      <c r="C27" s="29"/>
      <c r="D27" s="29"/>
      <c r="E27" s="29"/>
      <c r="F27" s="30"/>
      <c r="G27" s="12"/>
      <c r="H27" s="26"/>
      <c r="I27" s="27"/>
      <c r="J27" s="26"/>
      <c r="K27" s="27"/>
      <c r="L27" s="26"/>
      <c r="M27" s="27"/>
      <c r="N27" s="26"/>
      <c r="O27" s="27"/>
      <c r="P27" s="26"/>
      <c r="Q27" s="27"/>
      <c r="R27" s="26"/>
      <c r="S27" s="27"/>
      <c r="T27" s="26"/>
      <c r="U27" s="27"/>
      <c r="V27" s="26">
        <v>265.08</v>
      </c>
      <c r="W27" s="27"/>
      <c r="X27" s="26"/>
      <c r="Y27" s="27"/>
      <c r="Z27" s="26"/>
      <c r="AA27" s="27"/>
      <c r="AB27" s="26"/>
      <c r="AC27" s="27"/>
      <c r="AD27" s="26"/>
      <c r="AE27" s="27"/>
      <c r="AF27" s="1"/>
    </row>
    <row r="28" spans="1:32" ht="94.5" customHeight="1">
      <c r="A28" s="1"/>
      <c r="B28" s="32" t="s">
        <v>53</v>
      </c>
      <c r="C28" s="33"/>
      <c r="D28" s="33"/>
      <c r="E28" s="33"/>
      <c r="F28" s="34"/>
      <c r="G28" s="14"/>
      <c r="H28" s="26"/>
      <c r="I28" s="27"/>
      <c r="J28" s="26"/>
      <c r="K28" s="27"/>
      <c r="L28" s="26"/>
      <c r="M28" s="27"/>
      <c r="N28" s="26"/>
      <c r="O28" s="27"/>
      <c r="P28" s="26"/>
      <c r="Q28" s="27"/>
      <c r="R28" s="26"/>
      <c r="S28" s="27"/>
      <c r="T28" s="26"/>
      <c r="U28" s="27"/>
      <c r="V28" s="26">
        <v>593.75</v>
      </c>
      <c r="W28" s="27"/>
      <c r="X28" s="26"/>
      <c r="Y28" s="27"/>
      <c r="Z28" s="26"/>
      <c r="AA28" s="27"/>
      <c r="AB28" s="26"/>
      <c r="AC28" s="27"/>
      <c r="AD28" s="26"/>
      <c r="AE28" s="27"/>
      <c r="AF28" s="1"/>
    </row>
    <row r="29" spans="1:32" ht="45.75" customHeight="1">
      <c r="A29" s="1"/>
      <c r="B29" s="28" t="s">
        <v>55</v>
      </c>
      <c r="C29" s="29"/>
      <c r="D29" s="29"/>
      <c r="E29" s="29"/>
      <c r="F29" s="30"/>
      <c r="G29" s="12"/>
      <c r="H29" s="26"/>
      <c r="I29" s="27"/>
      <c r="J29" s="26"/>
      <c r="K29" s="27"/>
      <c r="L29" s="26"/>
      <c r="M29" s="27"/>
      <c r="N29" s="26"/>
      <c r="O29" s="27"/>
      <c r="P29" s="26"/>
      <c r="Q29" s="27"/>
      <c r="R29" s="26"/>
      <c r="S29" s="27"/>
      <c r="T29" s="26"/>
      <c r="U29" s="27"/>
      <c r="V29" s="26"/>
      <c r="W29" s="27"/>
      <c r="X29" s="26">
        <v>205.26</v>
      </c>
      <c r="Y29" s="27"/>
      <c r="Z29" s="26"/>
      <c r="AA29" s="27"/>
      <c r="AB29" s="26"/>
      <c r="AC29" s="27"/>
      <c r="AD29" s="26"/>
      <c r="AE29" s="27"/>
      <c r="AF29" s="1"/>
    </row>
    <row r="30" spans="1:32" ht="30" customHeight="1">
      <c r="A30" s="1"/>
      <c r="B30" s="28" t="s">
        <v>60</v>
      </c>
      <c r="C30" s="29"/>
      <c r="D30" s="29"/>
      <c r="E30" s="29"/>
      <c r="F30" s="29"/>
      <c r="G30" s="30"/>
      <c r="H30" s="26"/>
      <c r="I30" s="27"/>
      <c r="J30" s="26"/>
      <c r="K30" s="27"/>
      <c r="L30" s="26"/>
      <c r="M30" s="27"/>
      <c r="N30" s="26"/>
      <c r="O30" s="27"/>
      <c r="P30" s="26"/>
      <c r="Q30" s="27"/>
      <c r="R30" s="26"/>
      <c r="S30" s="27"/>
      <c r="T30" s="26"/>
      <c r="U30" s="27"/>
      <c r="V30" s="26"/>
      <c r="W30" s="27"/>
      <c r="X30" s="26"/>
      <c r="Y30" s="27"/>
      <c r="Z30" s="26">
        <v>130</v>
      </c>
      <c r="AA30" s="27"/>
      <c r="AB30" s="26"/>
      <c r="AC30" s="27"/>
      <c r="AD30" s="26"/>
      <c r="AE30" s="27"/>
      <c r="AF30" s="1"/>
    </row>
    <row r="31" spans="1:32" ht="30" customHeight="1">
      <c r="A31" s="1"/>
      <c r="B31" s="28" t="s">
        <v>61</v>
      </c>
      <c r="C31" s="29"/>
      <c r="D31" s="29"/>
      <c r="E31" s="29"/>
      <c r="F31" s="29"/>
      <c r="G31" s="30"/>
      <c r="H31" s="26"/>
      <c r="I31" s="27"/>
      <c r="J31" s="26"/>
      <c r="K31" s="27"/>
      <c r="L31" s="26"/>
      <c r="M31" s="27"/>
      <c r="N31" s="26"/>
      <c r="O31" s="27"/>
      <c r="P31" s="26"/>
      <c r="Q31" s="27"/>
      <c r="R31" s="26"/>
      <c r="S31" s="27"/>
      <c r="T31" s="26"/>
      <c r="U31" s="27"/>
      <c r="V31" s="26"/>
      <c r="W31" s="27"/>
      <c r="X31" s="26"/>
      <c r="Y31" s="27"/>
      <c r="Z31" s="26"/>
      <c r="AA31" s="27"/>
      <c r="AB31" s="26"/>
      <c r="AC31" s="27"/>
      <c r="AD31" s="26">
        <v>3075.66</v>
      </c>
      <c r="AE31" s="27"/>
      <c r="AF31" s="1"/>
    </row>
    <row r="32" spans="1:32" ht="33" customHeight="1">
      <c r="A32" s="1"/>
      <c r="B32" s="28"/>
      <c r="C32" s="29"/>
      <c r="D32" s="29"/>
      <c r="E32" s="29"/>
      <c r="F32" s="30"/>
      <c r="G32" s="12"/>
      <c r="H32" s="26"/>
      <c r="I32" s="31"/>
      <c r="J32" s="26"/>
      <c r="K32" s="31"/>
      <c r="L32" s="26"/>
      <c r="M32" s="31"/>
      <c r="N32" s="26"/>
      <c r="O32" s="31"/>
      <c r="P32" s="26"/>
      <c r="Q32" s="31"/>
      <c r="R32" s="26"/>
      <c r="S32" s="31"/>
      <c r="T32" s="26"/>
      <c r="U32" s="31"/>
      <c r="V32" s="26"/>
      <c r="W32" s="31"/>
      <c r="X32" s="26"/>
      <c r="Y32" s="31"/>
      <c r="Z32" s="26"/>
      <c r="AA32" s="31"/>
      <c r="AB32" s="26"/>
      <c r="AC32" s="31"/>
      <c r="AD32" s="26"/>
      <c r="AE32" s="31"/>
      <c r="AF32" s="1"/>
    </row>
    <row r="33" spans="1:32">
      <c r="A33" s="1"/>
      <c r="B33" s="44"/>
      <c r="C33" s="45"/>
      <c r="D33" s="45"/>
      <c r="E33" s="45"/>
      <c r="F33" s="46"/>
      <c r="G33" s="16"/>
      <c r="H33" s="26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27"/>
      <c r="AF33" s="1"/>
    </row>
    <row r="34" spans="1:32">
      <c r="A34" s="1">
        <v>3</v>
      </c>
      <c r="B34" s="38" t="s">
        <v>27</v>
      </c>
      <c r="C34" s="39"/>
      <c r="D34" s="39"/>
      <c r="E34" s="39"/>
      <c r="F34" s="40"/>
      <c r="G34" s="22"/>
      <c r="H34" s="26">
        <f>H35+H36+H37+H38+H39+H40</f>
        <v>34743.919999999998</v>
      </c>
      <c r="I34" s="27"/>
      <c r="J34" s="26">
        <f t="shared" ref="J34" si="13">J35+J36+J37+J38+J39+J40</f>
        <v>34743.919999999998</v>
      </c>
      <c r="K34" s="27"/>
      <c r="L34" s="26">
        <f t="shared" ref="L34" si="14">L35+L36+L37+L38+L39+L40</f>
        <v>34743.919999999998</v>
      </c>
      <c r="M34" s="27"/>
      <c r="N34" s="26">
        <f t="shared" ref="N34" si="15">N35+N36+N37+N38+N39+N40</f>
        <v>34743.919999999998</v>
      </c>
      <c r="O34" s="27"/>
      <c r="P34" s="26">
        <f t="shared" ref="P34" si="16">P35+P36+P37+P38+P39+P40</f>
        <v>34743.919999999998</v>
      </c>
      <c r="Q34" s="27"/>
      <c r="R34" s="26">
        <f t="shared" ref="R34" si="17">R35+R36+R37+R38+R39+R40</f>
        <v>34743.919999999998</v>
      </c>
      <c r="S34" s="27"/>
      <c r="T34" s="26">
        <f t="shared" ref="T34" si="18">T35+T36+T37+T38+T39+T40</f>
        <v>34743.919999999998</v>
      </c>
      <c r="U34" s="27"/>
      <c r="V34" s="26">
        <f>V35+V36+V37+V38+V39+V40</f>
        <v>34743.919999999998</v>
      </c>
      <c r="W34" s="27"/>
      <c r="X34" s="26">
        <f>SUM(X35:Y44)</f>
        <v>45066.64</v>
      </c>
      <c r="Y34" s="27"/>
      <c r="Z34" s="26">
        <f t="shared" ref="Z34" si="19">SUM(Z35:AA44)</f>
        <v>45066.64</v>
      </c>
      <c r="AA34" s="27"/>
      <c r="AB34" s="26">
        <f t="shared" ref="AB34" si="20">SUM(AB35:AC44)</f>
        <v>45066.64</v>
      </c>
      <c r="AC34" s="27"/>
      <c r="AD34" s="26">
        <f t="shared" ref="AD34" si="21">SUM(AD35:AE44)</f>
        <v>45066.64</v>
      </c>
      <c r="AE34" s="27"/>
      <c r="AF34" s="1">
        <f t="shared" ref="AF34:AF46" si="22">SUM(H34:AD34)</f>
        <v>458217.92</v>
      </c>
    </row>
    <row r="35" spans="1:32">
      <c r="A35" s="1"/>
      <c r="B35" s="51" t="s">
        <v>20</v>
      </c>
      <c r="C35" s="51"/>
      <c r="D35" s="51"/>
      <c r="E35" s="51"/>
      <c r="F35" s="3">
        <v>1.56</v>
      </c>
      <c r="G35" s="17">
        <v>1.81</v>
      </c>
      <c r="H35" s="26">
        <f>F35*Q4</f>
        <v>5403.84</v>
      </c>
      <c r="I35" s="27"/>
      <c r="J35" s="26">
        <f>F35*Q4</f>
        <v>5403.84</v>
      </c>
      <c r="K35" s="27"/>
      <c r="L35" s="26">
        <f>F35*Q4</f>
        <v>5403.84</v>
      </c>
      <c r="M35" s="27"/>
      <c r="N35" s="26">
        <f>F35*Q4</f>
        <v>5403.84</v>
      </c>
      <c r="O35" s="27"/>
      <c r="P35" s="26">
        <f>F35*Q4</f>
        <v>5403.84</v>
      </c>
      <c r="Q35" s="27"/>
      <c r="R35" s="26">
        <f>F35*Q4</f>
        <v>5403.84</v>
      </c>
      <c r="S35" s="27"/>
      <c r="T35" s="26">
        <f>F35*Q4</f>
        <v>5403.84</v>
      </c>
      <c r="U35" s="27"/>
      <c r="V35" s="26">
        <f>F35*Q4</f>
        <v>5403.84</v>
      </c>
      <c r="W35" s="27"/>
      <c r="X35" s="26">
        <f>G35*Q4</f>
        <v>6269.84</v>
      </c>
      <c r="Y35" s="27"/>
      <c r="Z35" s="26">
        <f>G35*Q4</f>
        <v>6269.84</v>
      </c>
      <c r="AA35" s="27"/>
      <c r="AB35" s="26">
        <f>G35*Q4</f>
        <v>6269.84</v>
      </c>
      <c r="AC35" s="27"/>
      <c r="AD35" s="26">
        <f>G35*Q4</f>
        <v>6269.84</v>
      </c>
      <c r="AE35" s="27"/>
      <c r="AF35" s="1">
        <f t="shared" si="22"/>
        <v>68310.079999999987</v>
      </c>
    </row>
    <row r="36" spans="1:32" ht="30.75" customHeight="1">
      <c r="A36" s="1"/>
      <c r="B36" s="44" t="s">
        <v>36</v>
      </c>
      <c r="C36" s="45"/>
      <c r="D36" s="45"/>
      <c r="E36" s="46"/>
      <c r="F36" s="4">
        <v>1.84</v>
      </c>
      <c r="G36" s="16">
        <v>2.13</v>
      </c>
      <c r="H36" s="26">
        <f>F36*Q4</f>
        <v>6373.76</v>
      </c>
      <c r="I36" s="27"/>
      <c r="J36" s="26">
        <f>F36*Q4</f>
        <v>6373.76</v>
      </c>
      <c r="K36" s="27"/>
      <c r="L36" s="26">
        <f>F36*Q4</f>
        <v>6373.76</v>
      </c>
      <c r="M36" s="27"/>
      <c r="N36" s="26">
        <f>F36*Q4</f>
        <v>6373.76</v>
      </c>
      <c r="O36" s="27"/>
      <c r="P36" s="26">
        <f>F36*Q4</f>
        <v>6373.76</v>
      </c>
      <c r="Q36" s="27"/>
      <c r="R36" s="26">
        <f>F36*Q4</f>
        <v>6373.76</v>
      </c>
      <c r="S36" s="27"/>
      <c r="T36" s="26">
        <f>F36*Q4</f>
        <v>6373.76</v>
      </c>
      <c r="U36" s="27"/>
      <c r="V36" s="26">
        <f>F36*Q4</f>
        <v>6373.76</v>
      </c>
      <c r="W36" s="27"/>
      <c r="X36" s="26">
        <f>G36*Q4</f>
        <v>7378.32</v>
      </c>
      <c r="Y36" s="27"/>
      <c r="Z36" s="26">
        <f>G36*Q4</f>
        <v>7378.32</v>
      </c>
      <c r="AA36" s="27"/>
      <c r="AB36" s="26">
        <f>G36*Q4</f>
        <v>7378.32</v>
      </c>
      <c r="AC36" s="27"/>
      <c r="AD36" s="26">
        <f>G36*Q4</f>
        <v>7378.32</v>
      </c>
      <c r="AE36" s="27"/>
      <c r="AF36" s="1">
        <f t="shared" si="22"/>
        <v>80503.360000000015</v>
      </c>
    </row>
    <row r="37" spans="1:32" ht="27" customHeight="1">
      <c r="A37" s="1"/>
      <c r="B37" s="44" t="s">
        <v>21</v>
      </c>
      <c r="C37" s="45"/>
      <c r="D37" s="45"/>
      <c r="E37" s="46"/>
      <c r="F37" s="3">
        <v>3.94</v>
      </c>
      <c r="G37" s="17">
        <v>4.57</v>
      </c>
      <c r="H37" s="26">
        <f>F37*Q4</f>
        <v>13648.16</v>
      </c>
      <c r="I37" s="27"/>
      <c r="J37" s="26">
        <f>F37*Q4</f>
        <v>13648.16</v>
      </c>
      <c r="K37" s="27"/>
      <c r="L37" s="26">
        <f>F37*Q4</f>
        <v>13648.16</v>
      </c>
      <c r="M37" s="27"/>
      <c r="N37" s="26">
        <f>F37*Q4</f>
        <v>13648.16</v>
      </c>
      <c r="O37" s="27"/>
      <c r="P37" s="26">
        <f>F37*Q4</f>
        <v>13648.16</v>
      </c>
      <c r="Q37" s="27"/>
      <c r="R37" s="26">
        <f>F37*Q4</f>
        <v>13648.16</v>
      </c>
      <c r="S37" s="27"/>
      <c r="T37" s="26">
        <f>F37*Q4</f>
        <v>13648.16</v>
      </c>
      <c r="U37" s="27"/>
      <c r="V37" s="26">
        <f>F37*Q4</f>
        <v>13648.16</v>
      </c>
      <c r="W37" s="27"/>
      <c r="X37" s="26">
        <f>G37*Q4</f>
        <v>15830.480000000001</v>
      </c>
      <c r="Y37" s="27"/>
      <c r="Z37" s="26">
        <f>G37*Q4</f>
        <v>15830.480000000001</v>
      </c>
      <c r="AA37" s="27"/>
      <c r="AB37" s="26">
        <f>G37*Q4</f>
        <v>15830.480000000001</v>
      </c>
      <c r="AC37" s="27"/>
      <c r="AD37" s="26">
        <f>G37*Q4</f>
        <v>15830.480000000001</v>
      </c>
      <c r="AE37" s="27"/>
      <c r="AF37" s="1">
        <f t="shared" si="22"/>
        <v>172507.20000000004</v>
      </c>
    </row>
    <row r="38" spans="1:32" ht="60" customHeight="1">
      <c r="A38" s="1"/>
      <c r="B38" s="44" t="s">
        <v>22</v>
      </c>
      <c r="C38" s="45"/>
      <c r="D38" s="45"/>
      <c r="E38" s="46"/>
      <c r="F38" s="4">
        <v>0.74</v>
      </c>
      <c r="G38" s="16">
        <v>0.86</v>
      </c>
      <c r="H38" s="26">
        <f>F38*Q4</f>
        <v>2563.36</v>
      </c>
      <c r="I38" s="27"/>
      <c r="J38" s="26">
        <f>F38*Q4</f>
        <v>2563.36</v>
      </c>
      <c r="K38" s="27"/>
      <c r="L38" s="26">
        <f>F38*Q4</f>
        <v>2563.36</v>
      </c>
      <c r="M38" s="27"/>
      <c r="N38" s="26">
        <f>F38*Q4</f>
        <v>2563.36</v>
      </c>
      <c r="O38" s="27"/>
      <c r="P38" s="26">
        <f>F38*Q4</f>
        <v>2563.36</v>
      </c>
      <c r="Q38" s="27"/>
      <c r="R38" s="26">
        <f>F38*Q4</f>
        <v>2563.36</v>
      </c>
      <c r="S38" s="27"/>
      <c r="T38" s="26">
        <f>F38*Q4</f>
        <v>2563.36</v>
      </c>
      <c r="U38" s="27"/>
      <c r="V38" s="26">
        <f>F38*Q4</f>
        <v>2563.36</v>
      </c>
      <c r="W38" s="27"/>
      <c r="X38" s="26">
        <f>G38*Q4</f>
        <v>2979.04</v>
      </c>
      <c r="Y38" s="27"/>
      <c r="Z38" s="26">
        <f>G38*Q4</f>
        <v>2979.04</v>
      </c>
      <c r="AA38" s="27"/>
      <c r="AB38" s="26">
        <f>G38*Q4</f>
        <v>2979.04</v>
      </c>
      <c r="AC38" s="27"/>
      <c r="AD38" s="26">
        <f>G38*Q4</f>
        <v>2979.04</v>
      </c>
      <c r="AE38" s="27"/>
      <c r="AF38" s="1">
        <f t="shared" si="22"/>
        <v>32423.040000000005</v>
      </c>
    </row>
    <row r="39" spans="1:32" ht="58.5" customHeight="1">
      <c r="A39" s="1"/>
      <c r="B39" s="44" t="s">
        <v>23</v>
      </c>
      <c r="C39" s="45"/>
      <c r="D39" s="45"/>
      <c r="E39" s="46"/>
      <c r="F39" s="4">
        <v>0.59</v>
      </c>
      <c r="G39" s="16">
        <v>0.68</v>
      </c>
      <c r="H39" s="26">
        <f>F39*Q4</f>
        <v>2043.76</v>
      </c>
      <c r="I39" s="27"/>
      <c r="J39" s="26">
        <f>F39*Q4</f>
        <v>2043.76</v>
      </c>
      <c r="K39" s="27"/>
      <c r="L39" s="26">
        <f>F39*Q4</f>
        <v>2043.76</v>
      </c>
      <c r="M39" s="27"/>
      <c r="N39" s="26">
        <f>F39*Q4</f>
        <v>2043.76</v>
      </c>
      <c r="O39" s="27"/>
      <c r="P39" s="26">
        <f>F39*Q4</f>
        <v>2043.76</v>
      </c>
      <c r="Q39" s="27"/>
      <c r="R39" s="26">
        <f>F39*Q4</f>
        <v>2043.76</v>
      </c>
      <c r="S39" s="27"/>
      <c r="T39" s="26">
        <f>F39*Q4</f>
        <v>2043.76</v>
      </c>
      <c r="U39" s="27"/>
      <c r="V39" s="26">
        <f>F39*Q4</f>
        <v>2043.76</v>
      </c>
      <c r="W39" s="27"/>
      <c r="X39" s="26">
        <f>G39*Q4</f>
        <v>2355.52</v>
      </c>
      <c r="Y39" s="27"/>
      <c r="Z39" s="26">
        <f>G39*Q4</f>
        <v>2355.52</v>
      </c>
      <c r="AA39" s="27"/>
      <c r="AB39" s="26">
        <f>G39*Q4</f>
        <v>2355.52</v>
      </c>
      <c r="AC39" s="27"/>
      <c r="AD39" s="26">
        <f>G39*Q4</f>
        <v>2355.52</v>
      </c>
      <c r="AE39" s="27"/>
      <c r="AF39" s="1">
        <f t="shared" si="22"/>
        <v>25772.16</v>
      </c>
    </row>
    <row r="40" spans="1:32" ht="45.75" customHeight="1">
      <c r="A40" s="1"/>
      <c r="B40" s="44" t="s">
        <v>24</v>
      </c>
      <c r="C40" s="45"/>
      <c r="D40" s="45"/>
      <c r="E40" s="46"/>
      <c r="F40" s="4">
        <v>1.36</v>
      </c>
      <c r="G40" s="16">
        <v>1.58</v>
      </c>
      <c r="H40" s="26">
        <f>F40*Q4</f>
        <v>4711.04</v>
      </c>
      <c r="I40" s="27"/>
      <c r="J40" s="26">
        <f>F40*Q4</f>
        <v>4711.04</v>
      </c>
      <c r="K40" s="27"/>
      <c r="L40" s="26">
        <f>F40*Q4</f>
        <v>4711.04</v>
      </c>
      <c r="M40" s="27"/>
      <c r="N40" s="26">
        <f>F40*Q4</f>
        <v>4711.04</v>
      </c>
      <c r="O40" s="27"/>
      <c r="P40" s="26">
        <f>F40*Q4</f>
        <v>4711.04</v>
      </c>
      <c r="Q40" s="27"/>
      <c r="R40" s="26">
        <f>F40*Q4</f>
        <v>4711.04</v>
      </c>
      <c r="S40" s="27"/>
      <c r="T40" s="26">
        <f>F40*Q4</f>
        <v>4711.04</v>
      </c>
      <c r="U40" s="27"/>
      <c r="V40" s="26">
        <f>F40*Q4</f>
        <v>4711.04</v>
      </c>
      <c r="W40" s="27"/>
      <c r="X40" s="26">
        <f>G40*Q4</f>
        <v>5473.12</v>
      </c>
      <c r="Y40" s="27"/>
      <c r="Z40" s="26">
        <f>G40*Q4</f>
        <v>5473.12</v>
      </c>
      <c r="AA40" s="27"/>
      <c r="AB40" s="26">
        <f>G40*Q4</f>
        <v>5473.12</v>
      </c>
      <c r="AC40" s="27"/>
      <c r="AD40" s="26">
        <f>G40*Q4</f>
        <v>5473.12</v>
      </c>
      <c r="AE40" s="27"/>
      <c r="AF40" s="1">
        <f t="shared" si="22"/>
        <v>59580.80000000001</v>
      </c>
    </row>
    <row r="41" spans="1:32" ht="21" customHeight="1">
      <c r="A41" s="1"/>
      <c r="B41" s="28" t="s">
        <v>56</v>
      </c>
      <c r="C41" s="29"/>
      <c r="D41" s="29"/>
      <c r="E41" s="29"/>
      <c r="F41" s="24"/>
      <c r="G41" s="25">
        <v>0.28000000000000003</v>
      </c>
      <c r="H41" s="26">
        <v>0</v>
      </c>
      <c r="I41" s="27"/>
      <c r="J41" s="26">
        <v>0</v>
      </c>
      <c r="K41" s="27"/>
      <c r="L41" s="26">
        <v>0</v>
      </c>
      <c r="M41" s="27"/>
      <c r="N41" s="26">
        <v>0</v>
      </c>
      <c r="O41" s="27"/>
      <c r="P41" s="26">
        <v>0</v>
      </c>
      <c r="Q41" s="27"/>
      <c r="R41" s="26">
        <v>0</v>
      </c>
      <c r="S41" s="27"/>
      <c r="T41" s="26">
        <v>0</v>
      </c>
      <c r="U41" s="27"/>
      <c r="V41" s="26">
        <v>0</v>
      </c>
      <c r="W41" s="27"/>
      <c r="X41" s="26">
        <f>G41*Q4</f>
        <v>969.92000000000007</v>
      </c>
      <c r="Y41" s="27"/>
      <c r="Z41" s="26">
        <f>G41*Q4</f>
        <v>969.92000000000007</v>
      </c>
      <c r="AA41" s="27"/>
      <c r="AB41" s="26">
        <f>G41*Q4</f>
        <v>969.92000000000007</v>
      </c>
      <c r="AC41" s="27"/>
      <c r="AD41" s="26">
        <f>G41*Q4</f>
        <v>969.92000000000007</v>
      </c>
      <c r="AE41" s="27"/>
      <c r="AF41" s="1">
        <f t="shared" si="22"/>
        <v>3879.6800000000003</v>
      </c>
    </row>
    <row r="42" spans="1:32" ht="22.5" customHeight="1">
      <c r="A42" s="1"/>
      <c r="B42" s="28" t="s">
        <v>57</v>
      </c>
      <c r="C42" s="29"/>
      <c r="D42" s="29"/>
      <c r="E42" s="29"/>
      <c r="F42" s="24"/>
      <c r="G42" s="25">
        <v>0.38</v>
      </c>
      <c r="H42" s="26">
        <v>0</v>
      </c>
      <c r="I42" s="27"/>
      <c r="J42" s="26">
        <v>0</v>
      </c>
      <c r="K42" s="27"/>
      <c r="L42" s="26">
        <v>0</v>
      </c>
      <c r="M42" s="27"/>
      <c r="N42" s="26">
        <v>0</v>
      </c>
      <c r="O42" s="27"/>
      <c r="P42" s="26">
        <v>0</v>
      </c>
      <c r="Q42" s="27"/>
      <c r="R42" s="26">
        <v>0</v>
      </c>
      <c r="S42" s="27"/>
      <c r="T42" s="26">
        <v>0</v>
      </c>
      <c r="U42" s="27"/>
      <c r="V42" s="26">
        <v>0</v>
      </c>
      <c r="W42" s="27"/>
      <c r="X42" s="26">
        <f>G42*Q4</f>
        <v>1316.32</v>
      </c>
      <c r="Y42" s="27"/>
      <c r="Z42" s="26">
        <f>G42*Q4</f>
        <v>1316.32</v>
      </c>
      <c r="AA42" s="27"/>
      <c r="AB42" s="26">
        <f>G42*Q4</f>
        <v>1316.32</v>
      </c>
      <c r="AC42" s="27"/>
      <c r="AD42" s="26">
        <f>G42*Q4</f>
        <v>1316.32</v>
      </c>
      <c r="AE42" s="27"/>
      <c r="AF42" s="1">
        <f t="shared" si="22"/>
        <v>5265.28</v>
      </c>
    </row>
    <row r="43" spans="1:32" ht="24.75" customHeight="1">
      <c r="A43" s="1"/>
      <c r="B43" s="28" t="s">
        <v>58</v>
      </c>
      <c r="C43" s="29"/>
      <c r="D43" s="29"/>
      <c r="E43" s="29"/>
      <c r="F43" s="24"/>
      <c r="G43" s="25">
        <v>0.49</v>
      </c>
      <c r="H43" s="26">
        <v>0</v>
      </c>
      <c r="I43" s="27"/>
      <c r="J43" s="26">
        <v>0</v>
      </c>
      <c r="K43" s="27"/>
      <c r="L43" s="26">
        <v>0</v>
      </c>
      <c r="M43" s="27"/>
      <c r="N43" s="26">
        <v>0</v>
      </c>
      <c r="O43" s="27"/>
      <c r="P43" s="26">
        <v>0</v>
      </c>
      <c r="Q43" s="27"/>
      <c r="R43" s="26">
        <v>0</v>
      </c>
      <c r="S43" s="27"/>
      <c r="T43" s="26">
        <v>0</v>
      </c>
      <c r="U43" s="27"/>
      <c r="V43" s="26">
        <v>0</v>
      </c>
      <c r="W43" s="27"/>
      <c r="X43" s="26">
        <f>G43*Q4</f>
        <v>1697.36</v>
      </c>
      <c r="Y43" s="27"/>
      <c r="Z43" s="26">
        <f>G43*Q4</f>
        <v>1697.36</v>
      </c>
      <c r="AA43" s="27"/>
      <c r="AB43" s="26">
        <f>G43*Q4</f>
        <v>1697.36</v>
      </c>
      <c r="AC43" s="27"/>
      <c r="AD43" s="26">
        <f>G43*Q4</f>
        <v>1697.36</v>
      </c>
      <c r="AE43" s="27"/>
      <c r="AF43" s="1">
        <f t="shared" si="22"/>
        <v>6789.44</v>
      </c>
    </row>
    <row r="44" spans="1:32" ht="22.5" customHeight="1">
      <c r="A44" s="1"/>
      <c r="B44" s="28" t="s">
        <v>59</v>
      </c>
      <c r="C44" s="29"/>
      <c r="D44" s="29"/>
      <c r="E44" s="29"/>
      <c r="F44" s="24"/>
      <c r="G44" s="25">
        <v>0.23</v>
      </c>
      <c r="H44" s="26">
        <v>0</v>
      </c>
      <c r="I44" s="27"/>
      <c r="J44" s="26">
        <v>0</v>
      </c>
      <c r="K44" s="27"/>
      <c r="L44" s="26">
        <v>0</v>
      </c>
      <c r="M44" s="27"/>
      <c r="N44" s="26">
        <v>0</v>
      </c>
      <c r="O44" s="27"/>
      <c r="P44" s="26">
        <v>0</v>
      </c>
      <c r="Q44" s="27"/>
      <c r="R44" s="26">
        <v>0</v>
      </c>
      <c r="S44" s="27"/>
      <c r="T44" s="26">
        <v>0</v>
      </c>
      <c r="U44" s="27"/>
      <c r="V44" s="26">
        <v>0</v>
      </c>
      <c r="W44" s="27"/>
      <c r="X44" s="26">
        <f>G44*Q4</f>
        <v>796.72</v>
      </c>
      <c r="Y44" s="27"/>
      <c r="Z44" s="26">
        <f>G44*Q4</f>
        <v>796.72</v>
      </c>
      <c r="AA44" s="27"/>
      <c r="AB44" s="26">
        <f>G44*Q4</f>
        <v>796.72</v>
      </c>
      <c r="AC44" s="27"/>
      <c r="AD44" s="26">
        <f>G44*Q4</f>
        <v>796.72</v>
      </c>
      <c r="AE44" s="27"/>
      <c r="AF44" s="1">
        <f t="shared" si="22"/>
        <v>3186.88</v>
      </c>
    </row>
    <row r="45" spans="1:32">
      <c r="A45" s="1"/>
      <c r="B45" s="41" t="s">
        <v>25</v>
      </c>
      <c r="C45" s="42"/>
      <c r="D45" s="42"/>
      <c r="E45" s="42"/>
      <c r="F45" s="43"/>
      <c r="G45" s="18"/>
      <c r="H45" s="26"/>
      <c r="I45" s="27"/>
      <c r="J45" s="26"/>
      <c r="K45" s="27"/>
      <c r="L45" s="26"/>
      <c r="M45" s="27"/>
      <c r="N45" s="26"/>
      <c r="O45" s="27"/>
      <c r="P45" s="26"/>
      <c r="Q45" s="27"/>
      <c r="R45" s="26"/>
      <c r="S45" s="27"/>
      <c r="T45" s="26"/>
      <c r="U45" s="27"/>
      <c r="V45" s="26"/>
      <c r="W45" s="27"/>
      <c r="X45" s="26"/>
      <c r="Y45" s="27"/>
      <c r="Z45" s="26"/>
      <c r="AA45" s="27"/>
      <c r="AB45" s="26"/>
      <c r="AC45" s="27"/>
      <c r="AD45" s="26"/>
      <c r="AE45" s="27"/>
      <c r="AF45" s="1">
        <f t="shared" si="22"/>
        <v>0</v>
      </c>
    </row>
    <row r="46" spans="1:32" ht="29.25" customHeight="1">
      <c r="A46" s="1"/>
      <c r="B46" s="44" t="s">
        <v>38</v>
      </c>
      <c r="C46" s="45"/>
      <c r="D46" s="45"/>
      <c r="E46" s="45"/>
      <c r="F46" s="46"/>
      <c r="G46" s="16"/>
      <c r="H46" s="26">
        <v>2092.83</v>
      </c>
      <c r="I46" s="27"/>
      <c r="J46" s="26">
        <v>2092.83</v>
      </c>
      <c r="K46" s="27"/>
      <c r="L46" s="26">
        <v>2297.25</v>
      </c>
      <c r="M46" s="27"/>
      <c r="N46" s="26">
        <v>2297.25</v>
      </c>
      <c r="O46" s="27"/>
      <c r="P46" s="26">
        <v>2297.25</v>
      </c>
      <c r="Q46" s="27"/>
      <c r="R46" s="26">
        <v>2297.25</v>
      </c>
      <c r="S46" s="27"/>
      <c r="T46" s="26">
        <v>2297.25</v>
      </c>
      <c r="U46" s="27"/>
      <c r="V46" s="26">
        <v>2297.25</v>
      </c>
      <c r="W46" s="27"/>
      <c r="X46" s="26">
        <v>2297.25</v>
      </c>
      <c r="Y46" s="27"/>
      <c r="Z46" s="26">
        <v>2297.25</v>
      </c>
      <c r="AA46" s="27"/>
      <c r="AB46" s="26">
        <v>2297.25</v>
      </c>
      <c r="AC46" s="27"/>
      <c r="AD46" s="26">
        <v>2297.25</v>
      </c>
      <c r="AE46" s="27"/>
      <c r="AF46" s="1">
        <f t="shared" si="22"/>
        <v>27158.16</v>
      </c>
    </row>
    <row r="47" spans="1:32">
      <c r="A47" s="1"/>
      <c r="B47" s="47"/>
      <c r="C47" s="48"/>
      <c r="D47" s="48"/>
      <c r="E47" s="48"/>
      <c r="F47" s="49"/>
      <c r="G47" s="23"/>
      <c r="H47" s="26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27"/>
      <c r="AF47" s="1"/>
    </row>
    <row r="48" spans="1:32">
      <c r="A48" s="1">
        <v>4</v>
      </c>
      <c r="B48" s="35" t="s">
        <v>26</v>
      </c>
      <c r="C48" s="36"/>
      <c r="D48" s="36"/>
      <c r="E48" s="36"/>
      <c r="F48" s="37"/>
      <c r="G48" s="20"/>
      <c r="H48" s="26">
        <f>H34+H14+H45+H46</f>
        <v>37413.21</v>
      </c>
      <c r="I48" s="27"/>
      <c r="J48" s="26">
        <f>J34+J14+J45+J46</f>
        <v>37062.550000000003</v>
      </c>
      <c r="K48" s="27"/>
      <c r="L48" s="26">
        <f>L34+L14+L45+L46</f>
        <v>37041.17</v>
      </c>
      <c r="M48" s="27"/>
      <c r="N48" s="26">
        <f>N34+N14+N45+N46</f>
        <v>37381.449999999997</v>
      </c>
      <c r="O48" s="27"/>
      <c r="P48" s="26">
        <f>P34+P14+P45+P46</f>
        <v>37041.17</v>
      </c>
      <c r="Q48" s="27"/>
      <c r="R48" s="26">
        <f>R34+R14+R45+R46</f>
        <v>38457.65</v>
      </c>
      <c r="S48" s="27"/>
      <c r="T48" s="26">
        <f>T34+T14+T45+T46</f>
        <v>58511.369999999995</v>
      </c>
      <c r="U48" s="27"/>
      <c r="V48" s="26">
        <f>V34+V14+V45+V46</f>
        <v>43857.82</v>
      </c>
      <c r="W48" s="27"/>
      <c r="X48" s="26">
        <f>X34+X14+X45+X46</f>
        <v>47569.15</v>
      </c>
      <c r="Y48" s="27"/>
      <c r="Z48" s="26">
        <f>Z34+Z14+Z45+Z46</f>
        <v>47493.89</v>
      </c>
      <c r="AA48" s="27"/>
      <c r="AB48" s="26">
        <f>AB34+AB14+AB45+AB46</f>
        <v>47363.89</v>
      </c>
      <c r="AC48" s="27"/>
      <c r="AD48" s="26">
        <f>AD34+AD14+AD45+AD46</f>
        <v>50439.55</v>
      </c>
      <c r="AE48" s="27"/>
      <c r="AF48" s="1">
        <f>SUM(H48:AE48)</f>
        <v>519632.87</v>
      </c>
    </row>
    <row r="49" spans="1:32">
      <c r="A49" s="1"/>
      <c r="B49" s="47"/>
      <c r="C49" s="48"/>
      <c r="D49" s="48"/>
      <c r="E49" s="48"/>
      <c r="F49" s="49"/>
      <c r="G49" s="23"/>
      <c r="H49" s="26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27"/>
      <c r="AF49" s="1">
        <f>SUM(H49:AD49)</f>
        <v>0</v>
      </c>
    </row>
    <row r="50" spans="1:32">
      <c r="A50" s="1">
        <v>5</v>
      </c>
      <c r="B50" s="35" t="s">
        <v>29</v>
      </c>
      <c r="C50" s="36"/>
      <c r="D50" s="36"/>
      <c r="E50" s="36"/>
      <c r="F50" s="37"/>
      <c r="G50" s="20"/>
      <c r="H50" s="26">
        <f>25892.25+H10+I10-H48</f>
        <v>16074.010000000002</v>
      </c>
      <c r="I50" s="27"/>
      <c r="J50" s="26">
        <f>H50+J10+K10-J48</f>
        <v>28461.510000000002</v>
      </c>
      <c r="K50" s="27"/>
      <c r="L50" s="26">
        <f>J50+L10+M10-L48</f>
        <v>56571.100000000006</v>
      </c>
      <c r="M50" s="27"/>
      <c r="N50" s="26">
        <f>L50+N10+O10-N48</f>
        <v>66499.430000000008</v>
      </c>
      <c r="O50" s="27"/>
      <c r="P50" s="26">
        <f>N50+P10+Q10-P48</f>
        <v>94001.900000000009</v>
      </c>
      <c r="Q50" s="27"/>
      <c r="R50" s="26">
        <f>P50+R10+S10-R48</f>
        <v>111528.12000000002</v>
      </c>
      <c r="S50" s="27"/>
      <c r="T50" s="26">
        <f>R50+T10+U10-T48</f>
        <v>101612.11000000004</v>
      </c>
      <c r="U50" s="27"/>
      <c r="V50" s="26">
        <f>T50+V10+W10-V48</f>
        <v>118286.21000000002</v>
      </c>
      <c r="W50" s="27"/>
      <c r="X50" s="26">
        <f>V50+X10+Y10-X48</f>
        <v>114379.44000000003</v>
      </c>
      <c r="Y50" s="27"/>
      <c r="Z50" s="26">
        <f>X50+Z10+AA10-Z48</f>
        <v>129026.93000000004</v>
      </c>
      <c r="AA50" s="27"/>
      <c r="AB50" s="26">
        <f>Z50+AB10+AC10-AB48</f>
        <v>140431.60000000003</v>
      </c>
      <c r="AC50" s="27"/>
      <c r="AD50" s="26">
        <f>AB50+AD10+AE10-AD48</f>
        <v>162494.87</v>
      </c>
      <c r="AE50" s="27"/>
      <c r="AF50" s="1">
        <f>SUM(H50:AD50)</f>
        <v>1139367.2300000004</v>
      </c>
    </row>
    <row r="51" spans="1:32">
      <c r="A51" s="1">
        <v>6</v>
      </c>
      <c r="B51" s="35" t="s">
        <v>32</v>
      </c>
      <c r="C51" s="36"/>
      <c r="D51" s="36"/>
      <c r="E51" s="36"/>
      <c r="F51" s="37"/>
      <c r="G51" s="20"/>
      <c r="H51" s="26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27"/>
      <c r="AF51" s="6">
        <f>AD50</f>
        <v>162494.87</v>
      </c>
    </row>
    <row r="54" spans="1:32">
      <c r="C54" s="57" t="s">
        <v>54</v>
      </c>
      <c r="D54" s="57"/>
      <c r="E54" s="57"/>
      <c r="F54" s="57"/>
      <c r="G54" s="11"/>
    </row>
    <row r="55" spans="1:32">
      <c r="A55" s="1">
        <v>1</v>
      </c>
      <c r="B55" s="51" t="s">
        <v>15</v>
      </c>
      <c r="C55" s="51"/>
      <c r="D55" s="51"/>
      <c r="E55" s="51"/>
      <c r="F55" s="51"/>
      <c r="G55" s="10"/>
      <c r="H55" s="56">
        <v>0</v>
      </c>
      <c r="I55" s="56"/>
      <c r="J55" s="56">
        <f>H58</f>
        <v>2844.4</v>
      </c>
      <c r="K55" s="56"/>
      <c r="L55" s="56">
        <f t="shared" ref="L55" si="23">J58</f>
        <v>3929.2700000000004</v>
      </c>
      <c r="M55" s="56"/>
      <c r="N55" s="56">
        <f t="shared" ref="N55" si="24">L58</f>
        <v>5134.7300000000014</v>
      </c>
      <c r="O55" s="56"/>
      <c r="P55" s="56">
        <f t="shared" ref="P55" si="25">N58</f>
        <v>6343.2900000000009</v>
      </c>
      <c r="Q55" s="56"/>
      <c r="R55" s="56">
        <f t="shared" ref="R55" si="26">P58</f>
        <v>6224.7200000000021</v>
      </c>
      <c r="S55" s="56"/>
      <c r="T55" s="56">
        <f t="shared" ref="T55" si="27">R58</f>
        <v>4219.5700000000024</v>
      </c>
      <c r="U55" s="56"/>
      <c r="V55" s="56">
        <f t="shared" ref="V55" si="28">T58</f>
        <v>4234.4100000000026</v>
      </c>
      <c r="W55" s="56"/>
      <c r="X55" s="56">
        <f t="shared" ref="X55" si="29">V58</f>
        <v>4085.4000000000024</v>
      </c>
      <c r="Y55" s="56"/>
      <c r="Z55" s="56">
        <f t="shared" ref="Z55" si="30">X58</f>
        <v>3194.0200000000023</v>
      </c>
      <c r="AA55" s="56"/>
      <c r="AB55" s="56">
        <f t="shared" ref="AB55" si="31">Z58</f>
        <v>3194.0200000000023</v>
      </c>
      <c r="AC55" s="56"/>
      <c r="AD55" s="56">
        <f t="shared" ref="AD55" si="32">AB58</f>
        <v>3194.0200000000023</v>
      </c>
      <c r="AE55" s="56"/>
      <c r="AF55" s="1"/>
    </row>
    <row r="56" spans="1:32">
      <c r="A56" s="1">
        <v>2</v>
      </c>
      <c r="B56" s="51" t="s">
        <v>16</v>
      </c>
      <c r="C56" s="51"/>
      <c r="D56" s="51"/>
      <c r="E56" s="51"/>
      <c r="F56" s="51"/>
      <c r="G56" s="10"/>
      <c r="H56" s="56">
        <v>3102.57</v>
      </c>
      <c r="I56" s="56"/>
      <c r="J56" s="56">
        <v>3102.57</v>
      </c>
      <c r="K56" s="56"/>
      <c r="L56" s="56">
        <v>5022.54</v>
      </c>
      <c r="M56" s="56"/>
      <c r="N56" s="56">
        <v>5022.54</v>
      </c>
      <c r="O56" s="56"/>
      <c r="P56" s="56">
        <v>5022.54</v>
      </c>
      <c r="Q56" s="56"/>
      <c r="R56" s="56">
        <v>1636.98</v>
      </c>
      <c r="S56" s="56"/>
      <c r="T56" s="56">
        <v>1698.42</v>
      </c>
      <c r="U56" s="56"/>
      <c r="V56" s="56">
        <v>1698.42</v>
      </c>
      <c r="W56" s="56"/>
      <c r="X56" s="56"/>
      <c r="Y56" s="56"/>
      <c r="Z56" s="56"/>
      <c r="AA56" s="56"/>
      <c r="AB56" s="56"/>
      <c r="AC56" s="56"/>
      <c r="AD56" s="56"/>
      <c r="AE56" s="56"/>
      <c r="AF56" s="1"/>
    </row>
    <row r="57" spans="1:32">
      <c r="A57" s="1">
        <v>3</v>
      </c>
      <c r="B57" s="51" t="s">
        <v>17</v>
      </c>
      <c r="C57" s="51"/>
      <c r="D57" s="51"/>
      <c r="E57" s="51"/>
      <c r="F57" s="51"/>
      <c r="G57" s="10"/>
      <c r="H57" s="56">
        <v>258.17</v>
      </c>
      <c r="I57" s="56"/>
      <c r="J57" s="56">
        <v>2017.7</v>
      </c>
      <c r="K57" s="56"/>
      <c r="L57" s="56">
        <v>3817.08</v>
      </c>
      <c r="M57" s="56"/>
      <c r="N57" s="56">
        <v>3813.98</v>
      </c>
      <c r="O57" s="56"/>
      <c r="P57" s="56">
        <v>5141.1099999999997</v>
      </c>
      <c r="Q57" s="56"/>
      <c r="R57" s="56">
        <v>3642.13</v>
      </c>
      <c r="S57" s="56"/>
      <c r="T57" s="56">
        <v>1683.58</v>
      </c>
      <c r="U57" s="56"/>
      <c r="V57" s="56">
        <v>1847.43</v>
      </c>
      <c r="W57" s="56"/>
      <c r="X57" s="56">
        <v>891.38</v>
      </c>
      <c r="Y57" s="56"/>
      <c r="Z57" s="56"/>
      <c r="AA57" s="56"/>
      <c r="AB57" s="56"/>
      <c r="AC57" s="56"/>
      <c r="AD57" s="56"/>
      <c r="AE57" s="56"/>
      <c r="AF57" s="1"/>
    </row>
    <row r="58" spans="1:32">
      <c r="A58" s="1">
        <v>4</v>
      </c>
      <c r="B58" s="51" t="s">
        <v>18</v>
      </c>
      <c r="C58" s="51"/>
      <c r="D58" s="51"/>
      <c r="E58" s="51"/>
      <c r="F58" s="51"/>
      <c r="G58" s="10"/>
      <c r="H58" s="56">
        <f>H55+H56-H57</f>
        <v>2844.4</v>
      </c>
      <c r="I58" s="56"/>
      <c r="J58" s="56">
        <f>J55+J56-J57</f>
        <v>3929.2700000000004</v>
      </c>
      <c r="K58" s="56"/>
      <c r="L58" s="56">
        <f t="shared" ref="L58" si="33">L55+L56-L57</f>
        <v>5134.7300000000014</v>
      </c>
      <c r="M58" s="56"/>
      <c r="N58" s="56">
        <f t="shared" ref="N58" si="34">N55+N56-N57</f>
        <v>6343.2900000000009</v>
      </c>
      <c r="O58" s="56"/>
      <c r="P58" s="56">
        <f t="shared" ref="P58" si="35">P55+P56-P57</f>
        <v>6224.7200000000021</v>
      </c>
      <c r="Q58" s="56"/>
      <c r="R58" s="56">
        <f t="shared" ref="R58" si="36">R55+R56-R57</f>
        <v>4219.5700000000024</v>
      </c>
      <c r="S58" s="56"/>
      <c r="T58" s="56">
        <f t="shared" ref="T58" si="37">T55+T56-T57</f>
        <v>4234.4100000000026</v>
      </c>
      <c r="U58" s="56"/>
      <c r="V58" s="56">
        <f t="shared" ref="V58" si="38">V55+V56-V57</f>
        <v>4085.4000000000024</v>
      </c>
      <c r="W58" s="56"/>
      <c r="X58" s="56">
        <f t="shared" ref="X58" si="39">X55+X56-X57</f>
        <v>3194.0200000000023</v>
      </c>
      <c r="Y58" s="56"/>
      <c r="Z58" s="56">
        <f t="shared" ref="Z58" si="40">Z55+Z56-Z57</f>
        <v>3194.0200000000023</v>
      </c>
      <c r="AA58" s="56"/>
      <c r="AB58" s="56">
        <f t="shared" ref="AB58" si="41">AB55+AB56-AB57</f>
        <v>3194.0200000000023</v>
      </c>
      <c r="AC58" s="56"/>
      <c r="AD58" s="56">
        <f t="shared" ref="AD58" si="42">AD55+AD56-AD57</f>
        <v>3194.0200000000023</v>
      </c>
      <c r="AE58" s="56"/>
      <c r="AF58" s="1"/>
    </row>
  </sheetData>
  <mergeCells count="528">
    <mergeCell ref="AB43:AC43"/>
    <mergeCell ref="AD43:AE43"/>
    <mergeCell ref="J44:K44"/>
    <mergeCell ref="L44:M44"/>
    <mergeCell ref="N44:O44"/>
    <mergeCell ref="P44:Q44"/>
    <mergeCell ref="R44:S44"/>
    <mergeCell ref="T44:U44"/>
    <mergeCell ref="V44:W44"/>
    <mergeCell ref="X44:Y44"/>
    <mergeCell ref="Z44:AA44"/>
    <mergeCell ref="AB44:AC44"/>
    <mergeCell ref="AD44:AE44"/>
    <mergeCell ref="X57:Y57"/>
    <mergeCell ref="Z57:AA57"/>
    <mergeCell ref="B41:E41"/>
    <mergeCell ref="B42:E42"/>
    <mergeCell ref="B43:E43"/>
    <mergeCell ref="B44:E44"/>
    <mergeCell ref="H41:I41"/>
    <mergeCell ref="H42:I42"/>
    <mergeCell ref="H43:I43"/>
    <mergeCell ref="H44:I44"/>
    <mergeCell ref="J41:K41"/>
    <mergeCell ref="L41:M41"/>
    <mergeCell ref="N41:O41"/>
    <mergeCell ref="P41:Q41"/>
    <mergeCell ref="R41:S41"/>
    <mergeCell ref="T41:U41"/>
    <mergeCell ref="V41:W41"/>
    <mergeCell ref="X41:Y41"/>
    <mergeCell ref="Z41:AA41"/>
    <mergeCell ref="J42:K42"/>
    <mergeCell ref="C54:F54"/>
    <mergeCell ref="B55:F55"/>
    <mergeCell ref="H55:I55"/>
    <mergeCell ref="J55:K55"/>
    <mergeCell ref="X58:Y58"/>
    <mergeCell ref="Z58:AA58"/>
    <mergeCell ref="AB58:AC58"/>
    <mergeCell ref="AD58:AE58"/>
    <mergeCell ref="AB57:AC57"/>
    <mergeCell ref="AD57:AE57"/>
    <mergeCell ref="B57:F57"/>
    <mergeCell ref="H57:I57"/>
    <mergeCell ref="J57:K57"/>
    <mergeCell ref="L57:M57"/>
    <mergeCell ref="N57:O57"/>
    <mergeCell ref="P57:Q57"/>
    <mergeCell ref="R57:S57"/>
    <mergeCell ref="B58:F58"/>
    <mergeCell ref="H58:I58"/>
    <mergeCell ref="J58:K58"/>
    <mergeCell ref="L58:M58"/>
    <mergeCell ref="N58:O58"/>
    <mergeCell ref="P58:Q58"/>
    <mergeCell ref="R58:S58"/>
    <mergeCell ref="T58:U58"/>
    <mergeCell ref="V58:W58"/>
    <mergeCell ref="T57:U57"/>
    <mergeCell ref="V57:W57"/>
    <mergeCell ref="AD55:AE55"/>
    <mergeCell ref="B56:F56"/>
    <mergeCell ref="H56:I56"/>
    <mergeCell ref="J56:K56"/>
    <mergeCell ref="L56:M56"/>
    <mergeCell ref="N56:O56"/>
    <mergeCell ref="P56:Q56"/>
    <mergeCell ref="R56:S56"/>
    <mergeCell ref="T56:U56"/>
    <mergeCell ref="V56:W56"/>
    <mergeCell ref="X56:Y56"/>
    <mergeCell ref="Z56:AA56"/>
    <mergeCell ref="AB56:AC56"/>
    <mergeCell ref="AD56:AE56"/>
    <mergeCell ref="L55:M55"/>
    <mergeCell ref="N55:O55"/>
    <mergeCell ref="P55:Q55"/>
    <mergeCell ref="R55:S55"/>
    <mergeCell ref="T55:U55"/>
    <mergeCell ref="V55:W55"/>
    <mergeCell ref="X55:Y55"/>
    <mergeCell ref="Z55:AA55"/>
    <mergeCell ref="AB55:AC55"/>
    <mergeCell ref="T20:U20"/>
    <mergeCell ref="V20:W20"/>
    <mergeCell ref="X20:Y20"/>
    <mergeCell ref="Z20:AA20"/>
    <mergeCell ref="AB20:AC20"/>
    <mergeCell ref="AD20:AE20"/>
    <mergeCell ref="J21:K21"/>
    <mergeCell ref="L21:M21"/>
    <mergeCell ref="N21:O21"/>
    <mergeCell ref="P21:Q21"/>
    <mergeCell ref="R21:S21"/>
    <mergeCell ref="T21:U21"/>
    <mergeCell ref="V21:W21"/>
    <mergeCell ref="X21:Y21"/>
    <mergeCell ref="Z21:AA21"/>
    <mergeCell ref="AB21:AC21"/>
    <mergeCell ref="AD21:AE21"/>
    <mergeCell ref="B20:F20"/>
    <mergeCell ref="B21:F21"/>
    <mergeCell ref="H20:I20"/>
    <mergeCell ref="H21:I21"/>
    <mergeCell ref="J20:K20"/>
    <mergeCell ref="L20:M20"/>
    <mergeCell ref="N20:O20"/>
    <mergeCell ref="P20:Q20"/>
    <mergeCell ref="R20:S20"/>
    <mergeCell ref="X19:Y19"/>
    <mergeCell ref="Z19:AA19"/>
    <mergeCell ref="AB19:AC19"/>
    <mergeCell ref="AD19:AE19"/>
    <mergeCell ref="B18:F18"/>
    <mergeCell ref="H18:I18"/>
    <mergeCell ref="J18:K18"/>
    <mergeCell ref="L18:M18"/>
    <mergeCell ref="N18:O18"/>
    <mergeCell ref="P18:Q18"/>
    <mergeCell ref="R18:S18"/>
    <mergeCell ref="B19:F19"/>
    <mergeCell ref="H19:I19"/>
    <mergeCell ref="J19:K19"/>
    <mergeCell ref="L19:M19"/>
    <mergeCell ref="N19:O19"/>
    <mergeCell ref="P19:Q19"/>
    <mergeCell ref="R19:S19"/>
    <mergeCell ref="T19:U19"/>
    <mergeCell ref="V19:W19"/>
    <mergeCell ref="T18:U18"/>
    <mergeCell ref="V18:W18"/>
    <mergeCell ref="X18:Y18"/>
    <mergeCell ref="Z18:AA18"/>
    <mergeCell ref="X17:Y17"/>
    <mergeCell ref="Z17:AA17"/>
    <mergeCell ref="AB17:AC17"/>
    <mergeCell ref="AD17:AE17"/>
    <mergeCell ref="B17:F17"/>
    <mergeCell ref="H17:I17"/>
    <mergeCell ref="J17:K17"/>
    <mergeCell ref="L17:M17"/>
    <mergeCell ref="N17:O17"/>
    <mergeCell ref="P17:Q17"/>
    <mergeCell ref="R17:S17"/>
    <mergeCell ref="T17:U17"/>
    <mergeCell ref="V17:W17"/>
    <mergeCell ref="AB18:AC18"/>
    <mergeCell ref="AD18:AE18"/>
    <mergeCell ref="H51:AE51"/>
    <mergeCell ref="A4:P4"/>
    <mergeCell ref="H45:I45"/>
    <mergeCell ref="J45:K45"/>
    <mergeCell ref="L45:M45"/>
    <mergeCell ref="N45:O45"/>
    <mergeCell ref="P45:Q45"/>
    <mergeCell ref="R45:S45"/>
    <mergeCell ref="T45:U45"/>
    <mergeCell ref="V45:W45"/>
    <mergeCell ref="X45:Y45"/>
    <mergeCell ref="Z45:AA45"/>
    <mergeCell ref="AB45:AC45"/>
    <mergeCell ref="AD45:AE45"/>
    <mergeCell ref="H50:I50"/>
    <mergeCell ref="H12:AE12"/>
    <mergeCell ref="H13:AE13"/>
    <mergeCell ref="H33:AE33"/>
    <mergeCell ref="H47:AE47"/>
    <mergeCell ref="H49:AE49"/>
    <mergeCell ref="X15:Y15"/>
    <mergeCell ref="X16:Y16"/>
    <mergeCell ref="Z15:AA15"/>
    <mergeCell ref="Z16:AA16"/>
    <mergeCell ref="AB15:AC15"/>
    <mergeCell ref="AB16:AC16"/>
    <mergeCell ref="R15:S15"/>
    <mergeCell ref="R16:S16"/>
    <mergeCell ref="T15:U15"/>
    <mergeCell ref="T16:U16"/>
    <mergeCell ref="V15:W15"/>
    <mergeCell ref="V16:W16"/>
    <mergeCell ref="L15:M15"/>
    <mergeCell ref="L16:M16"/>
    <mergeCell ref="N15:O15"/>
    <mergeCell ref="N16:O16"/>
    <mergeCell ref="P15:Q15"/>
    <mergeCell ref="P16:Q16"/>
    <mergeCell ref="H14:I14"/>
    <mergeCell ref="H15:I15"/>
    <mergeCell ref="H16:I16"/>
    <mergeCell ref="J15:K15"/>
    <mergeCell ref="J16:K16"/>
    <mergeCell ref="R14:S14"/>
    <mergeCell ref="P14:Q14"/>
    <mergeCell ref="N14:O14"/>
    <mergeCell ref="L14:M14"/>
    <mergeCell ref="J14:K14"/>
    <mergeCell ref="AB14:AC14"/>
    <mergeCell ref="Z14:AA14"/>
    <mergeCell ref="X14:Y14"/>
    <mergeCell ref="V14:W14"/>
    <mergeCell ref="T14:U14"/>
    <mergeCell ref="AD39:AE39"/>
    <mergeCell ref="AD40:AE40"/>
    <mergeCell ref="AD48:AE48"/>
    <mergeCell ref="AD50:AE50"/>
    <mergeCell ref="AD14:AE14"/>
    <mergeCell ref="AD15:AE15"/>
    <mergeCell ref="AD16:AE16"/>
    <mergeCell ref="AD34:AE34"/>
    <mergeCell ref="AD35:AE35"/>
    <mergeCell ref="AD36:AE36"/>
    <mergeCell ref="AD37:AE37"/>
    <mergeCell ref="AD38:AE38"/>
    <mergeCell ref="AD46:AE46"/>
    <mergeCell ref="AD41:AE41"/>
    <mergeCell ref="AD42:AE42"/>
    <mergeCell ref="Z39:AA39"/>
    <mergeCell ref="Z40:AA40"/>
    <mergeCell ref="Z48:AA48"/>
    <mergeCell ref="Z50:AA50"/>
    <mergeCell ref="AB34:AC34"/>
    <mergeCell ref="AB35:AC35"/>
    <mergeCell ref="AB36:AC36"/>
    <mergeCell ref="AB37:AC37"/>
    <mergeCell ref="AB38:AC38"/>
    <mergeCell ref="AB39:AC39"/>
    <mergeCell ref="AB40:AC40"/>
    <mergeCell ref="AB48:AC48"/>
    <mergeCell ref="AB50:AC50"/>
    <mergeCell ref="Z34:AA34"/>
    <mergeCell ref="Z35:AA35"/>
    <mergeCell ref="Z36:AA36"/>
    <mergeCell ref="Z37:AA37"/>
    <mergeCell ref="Z38:AA38"/>
    <mergeCell ref="Z46:AA46"/>
    <mergeCell ref="AB46:AC46"/>
    <mergeCell ref="AB41:AC41"/>
    <mergeCell ref="Z42:AA42"/>
    <mergeCell ref="AB42:AC42"/>
    <mergeCell ref="Z43:AA43"/>
    <mergeCell ref="V39:W39"/>
    <mergeCell ref="V40:W40"/>
    <mergeCell ref="V48:W48"/>
    <mergeCell ref="V50:W50"/>
    <mergeCell ref="X34:Y34"/>
    <mergeCell ref="X35:Y35"/>
    <mergeCell ref="X36:Y36"/>
    <mergeCell ref="X37:Y37"/>
    <mergeCell ref="X38:Y38"/>
    <mergeCell ref="X39:Y39"/>
    <mergeCell ref="X40:Y40"/>
    <mergeCell ref="X48:Y48"/>
    <mergeCell ref="X50:Y50"/>
    <mergeCell ref="V34:W34"/>
    <mergeCell ref="V35:W35"/>
    <mergeCell ref="V36:W36"/>
    <mergeCell ref="V37:W37"/>
    <mergeCell ref="V38:W38"/>
    <mergeCell ref="V42:W42"/>
    <mergeCell ref="X42:Y42"/>
    <mergeCell ref="V43:W43"/>
    <mergeCell ref="X43:Y43"/>
    <mergeCell ref="R39:S39"/>
    <mergeCell ref="R40:S40"/>
    <mergeCell ref="R48:S48"/>
    <mergeCell ref="R50:S50"/>
    <mergeCell ref="T34:U34"/>
    <mergeCell ref="T35:U35"/>
    <mergeCell ref="T36:U36"/>
    <mergeCell ref="T37:U37"/>
    <mergeCell ref="T38:U38"/>
    <mergeCell ref="T39:U39"/>
    <mergeCell ref="T40:U40"/>
    <mergeCell ref="T48:U48"/>
    <mergeCell ref="T50:U50"/>
    <mergeCell ref="R34:S34"/>
    <mergeCell ref="R35:S35"/>
    <mergeCell ref="R36:S36"/>
    <mergeCell ref="R37:S37"/>
    <mergeCell ref="R38:S38"/>
    <mergeCell ref="R42:S42"/>
    <mergeCell ref="T42:U42"/>
    <mergeCell ref="R43:S43"/>
    <mergeCell ref="T43:U43"/>
    <mergeCell ref="N48:O48"/>
    <mergeCell ref="N50:O50"/>
    <mergeCell ref="P34:Q34"/>
    <mergeCell ref="P35:Q35"/>
    <mergeCell ref="P36:Q36"/>
    <mergeCell ref="P37:Q37"/>
    <mergeCell ref="P38:Q38"/>
    <mergeCell ref="P39:Q39"/>
    <mergeCell ref="P40:Q40"/>
    <mergeCell ref="P48:Q48"/>
    <mergeCell ref="P50:Q50"/>
    <mergeCell ref="N34:O34"/>
    <mergeCell ref="N35:O35"/>
    <mergeCell ref="N36:O36"/>
    <mergeCell ref="N37:O37"/>
    <mergeCell ref="N38:O38"/>
    <mergeCell ref="N42:O42"/>
    <mergeCell ref="P42:Q42"/>
    <mergeCell ref="N43:O43"/>
    <mergeCell ref="P43:Q43"/>
    <mergeCell ref="J50:K50"/>
    <mergeCell ref="L34:M34"/>
    <mergeCell ref="L35:M35"/>
    <mergeCell ref="L36:M36"/>
    <mergeCell ref="L37:M37"/>
    <mergeCell ref="L38:M38"/>
    <mergeCell ref="L39:M39"/>
    <mergeCell ref="L40:M40"/>
    <mergeCell ref="L48:M48"/>
    <mergeCell ref="L50:M50"/>
    <mergeCell ref="L42:M42"/>
    <mergeCell ref="J43:K43"/>
    <mergeCell ref="L43:M43"/>
    <mergeCell ref="AB6:AC6"/>
    <mergeCell ref="Z6:AA6"/>
    <mergeCell ref="X6:Y6"/>
    <mergeCell ref="V6:W6"/>
    <mergeCell ref="T6:U6"/>
    <mergeCell ref="R6:S6"/>
    <mergeCell ref="H39:I39"/>
    <mergeCell ref="H40:I40"/>
    <mergeCell ref="H48:I48"/>
    <mergeCell ref="J34:K34"/>
    <mergeCell ref="J35:K35"/>
    <mergeCell ref="J36:K36"/>
    <mergeCell ref="J37:K37"/>
    <mergeCell ref="J38:K38"/>
    <mergeCell ref="J39:K39"/>
    <mergeCell ref="J40:K40"/>
    <mergeCell ref="J48:K48"/>
    <mergeCell ref="H34:I34"/>
    <mergeCell ref="H35:I35"/>
    <mergeCell ref="H36:I36"/>
    <mergeCell ref="H37:I37"/>
    <mergeCell ref="H38:I38"/>
    <mergeCell ref="N39:O39"/>
    <mergeCell ref="N40:O40"/>
    <mergeCell ref="A2:AD2"/>
    <mergeCell ref="A3:AD3"/>
    <mergeCell ref="B38:E38"/>
    <mergeCell ref="B39:E39"/>
    <mergeCell ref="B35:E35"/>
    <mergeCell ref="B36:E36"/>
    <mergeCell ref="B37:E37"/>
    <mergeCell ref="B10:F10"/>
    <mergeCell ref="B11:F11"/>
    <mergeCell ref="B12:F12"/>
    <mergeCell ref="B13:F13"/>
    <mergeCell ref="B14:F14"/>
    <mergeCell ref="B15:F15"/>
    <mergeCell ref="B16:F16"/>
    <mergeCell ref="H6:I6"/>
    <mergeCell ref="B6:F6"/>
    <mergeCell ref="B7:F7"/>
    <mergeCell ref="B8:F8"/>
    <mergeCell ref="B9:F9"/>
    <mergeCell ref="J6:K6"/>
    <mergeCell ref="L6:M6"/>
    <mergeCell ref="N6:O6"/>
    <mergeCell ref="P6:Q6"/>
    <mergeCell ref="AD6:AE6"/>
    <mergeCell ref="B51:F51"/>
    <mergeCell ref="B34:F34"/>
    <mergeCell ref="B45:F45"/>
    <mergeCell ref="B33:F33"/>
    <mergeCell ref="B48:F48"/>
    <mergeCell ref="B49:F49"/>
    <mergeCell ref="B50:F50"/>
    <mergeCell ref="B40:E40"/>
    <mergeCell ref="B47:F47"/>
    <mergeCell ref="B46:F46"/>
    <mergeCell ref="H46:I46"/>
    <mergeCell ref="J46:K46"/>
    <mergeCell ref="L46:M46"/>
    <mergeCell ref="N46:O46"/>
    <mergeCell ref="P46:Q46"/>
    <mergeCell ref="R46:S46"/>
    <mergeCell ref="T46:U46"/>
    <mergeCell ref="V46:W46"/>
    <mergeCell ref="X46:Y46"/>
    <mergeCell ref="X22:Y22"/>
    <mergeCell ref="Z22:AA22"/>
    <mergeCell ref="AB22:AC22"/>
    <mergeCell ref="AD22:AE22"/>
    <mergeCell ref="B22:F22"/>
    <mergeCell ref="H22:I22"/>
    <mergeCell ref="J22:K22"/>
    <mergeCell ref="L22:M22"/>
    <mergeCell ref="N22:O22"/>
    <mergeCell ref="P22:Q22"/>
    <mergeCell ref="R22:S22"/>
    <mergeCell ref="T22:U22"/>
    <mergeCell ref="V22:W22"/>
    <mergeCell ref="B23:F23"/>
    <mergeCell ref="B32:F32"/>
    <mergeCell ref="H23:I23"/>
    <mergeCell ref="H32:I32"/>
    <mergeCell ref="J23:K23"/>
    <mergeCell ref="L23:M23"/>
    <mergeCell ref="N23:O23"/>
    <mergeCell ref="P23:Q23"/>
    <mergeCell ref="R23:S23"/>
    <mergeCell ref="B24:F24"/>
    <mergeCell ref="B25:F25"/>
    <mergeCell ref="B26:F26"/>
    <mergeCell ref="B27:F27"/>
    <mergeCell ref="H24:I24"/>
    <mergeCell ref="H25:I25"/>
    <mergeCell ref="H26:I26"/>
    <mergeCell ref="H27:I27"/>
    <mergeCell ref="J26:K26"/>
    <mergeCell ref="L26:M26"/>
    <mergeCell ref="N26:O26"/>
    <mergeCell ref="P26:Q26"/>
    <mergeCell ref="R26:S26"/>
    <mergeCell ref="B28:F28"/>
    <mergeCell ref="B29:F29"/>
    <mergeCell ref="T23:U23"/>
    <mergeCell ref="V23:W23"/>
    <mergeCell ref="X23:Y23"/>
    <mergeCell ref="Z23:AA23"/>
    <mergeCell ref="AB23:AC23"/>
    <mergeCell ref="AD23:AE23"/>
    <mergeCell ref="J32:K32"/>
    <mergeCell ref="L32:M32"/>
    <mergeCell ref="N32:O32"/>
    <mergeCell ref="P32:Q32"/>
    <mergeCell ref="R32:S32"/>
    <mergeCell ref="T32:U32"/>
    <mergeCell ref="V32:W32"/>
    <mergeCell ref="X32:Y32"/>
    <mergeCell ref="Z32:AA32"/>
    <mergeCell ref="AB32:AC32"/>
    <mergeCell ref="AD32:AE32"/>
    <mergeCell ref="J24:K24"/>
    <mergeCell ref="L24:M24"/>
    <mergeCell ref="N24:O24"/>
    <mergeCell ref="P24:Q24"/>
    <mergeCell ref="R24:S24"/>
    <mergeCell ref="T24:U24"/>
    <mergeCell ref="V24:W24"/>
    <mergeCell ref="X24:Y24"/>
    <mergeCell ref="Z24:AA24"/>
    <mergeCell ref="AB24:AC24"/>
    <mergeCell ref="AD24:AE24"/>
    <mergeCell ref="J25:K25"/>
    <mergeCell ref="L25:M25"/>
    <mergeCell ref="N25:O25"/>
    <mergeCell ref="P25:Q25"/>
    <mergeCell ref="R25:S25"/>
    <mergeCell ref="T25:U25"/>
    <mergeCell ref="V25:W25"/>
    <mergeCell ref="X25:Y25"/>
    <mergeCell ref="Z25:AA25"/>
    <mergeCell ref="AB25:AC25"/>
    <mergeCell ref="AD25:AE25"/>
    <mergeCell ref="T26:U26"/>
    <mergeCell ref="V26:W26"/>
    <mergeCell ref="X26:Y26"/>
    <mergeCell ref="Z26:AA26"/>
    <mergeCell ref="AB26:AC26"/>
    <mergeCell ref="AD26:AE26"/>
    <mergeCell ref="J27:K27"/>
    <mergeCell ref="L27:M27"/>
    <mergeCell ref="N27:O27"/>
    <mergeCell ref="P27:Q27"/>
    <mergeCell ref="R27:S27"/>
    <mergeCell ref="T27:U27"/>
    <mergeCell ref="V27:W27"/>
    <mergeCell ref="X27:Y27"/>
    <mergeCell ref="Z27:AA27"/>
    <mergeCell ref="AB27:AC27"/>
    <mergeCell ref="AD27:AE27"/>
    <mergeCell ref="H28:I28"/>
    <mergeCell ref="H29:I29"/>
    <mergeCell ref="J28:K28"/>
    <mergeCell ref="L28:M28"/>
    <mergeCell ref="N28:O28"/>
    <mergeCell ref="P28:Q28"/>
    <mergeCell ref="R28:S28"/>
    <mergeCell ref="T28:U28"/>
    <mergeCell ref="V28:W28"/>
    <mergeCell ref="X28:Y28"/>
    <mergeCell ref="Z28:AA28"/>
    <mergeCell ref="AB28:AC28"/>
    <mergeCell ref="AD28:AE28"/>
    <mergeCell ref="J29:K29"/>
    <mergeCell ref="L29:M29"/>
    <mergeCell ref="N29:O29"/>
    <mergeCell ref="P29:Q29"/>
    <mergeCell ref="R29:S29"/>
    <mergeCell ref="T29:U29"/>
    <mergeCell ref="V29:W29"/>
    <mergeCell ref="X29:Y29"/>
    <mergeCell ref="Z29:AA29"/>
    <mergeCell ref="AB29:AC29"/>
    <mergeCell ref="AD29:AE29"/>
    <mergeCell ref="B30:G30"/>
    <mergeCell ref="B31:G31"/>
    <mergeCell ref="L30:M30"/>
    <mergeCell ref="L31:M31"/>
    <mergeCell ref="N30:O30"/>
    <mergeCell ref="P30:Q30"/>
    <mergeCell ref="R30:S30"/>
    <mergeCell ref="T30:U30"/>
    <mergeCell ref="V30:W30"/>
    <mergeCell ref="H30:I30"/>
    <mergeCell ref="H31:I31"/>
    <mergeCell ref="J30:K30"/>
    <mergeCell ref="J31:K31"/>
    <mergeCell ref="X30:Y30"/>
    <mergeCell ref="Z30:AA30"/>
    <mergeCell ref="AB30:AC30"/>
    <mergeCell ref="AD30:AE30"/>
    <mergeCell ref="N31:O31"/>
    <mergeCell ref="P31:Q31"/>
    <mergeCell ref="R31:S31"/>
    <mergeCell ref="T31:U31"/>
    <mergeCell ref="V31:W31"/>
    <mergeCell ref="X31:Y31"/>
    <mergeCell ref="Z31:AA31"/>
    <mergeCell ref="AB31:AC31"/>
    <mergeCell ref="AD31:AE31"/>
  </mergeCells>
  <pageMargins left="0.19685039370078741" right="0.19685039370078741" top="0.35433070866141736" bottom="0.35433070866141736" header="0" footer="0"/>
  <pageSetup paperSize="9" scale="4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2018-02-06T08:01:49Z</dcterms:modified>
</cp:coreProperties>
</file>