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4" i="1"/>
  <c r="L14"/>
  <c r="N14"/>
  <c r="P14"/>
  <c r="R14"/>
  <c r="T14"/>
  <c r="V14"/>
  <c r="X14"/>
  <c r="Z14"/>
  <c r="AB14"/>
  <c r="AD14"/>
  <c r="H14"/>
  <c r="AD30"/>
  <c r="AD29"/>
  <c r="AD28"/>
  <c r="AD27"/>
  <c r="AD26"/>
  <c r="AD25"/>
  <c r="AB30"/>
  <c r="AB29"/>
  <c r="AB28"/>
  <c r="AB27"/>
  <c r="AB26"/>
  <c r="AB25"/>
  <c r="Z30"/>
  <c r="Z29"/>
  <c r="Z28"/>
  <c r="Z27"/>
  <c r="Z26"/>
  <c r="Z25"/>
  <c r="V11"/>
  <c r="W11"/>
  <c r="L30"/>
  <c r="L29"/>
  <c r="L28"/>
  <c r="L27"/>
  <c r="L26"/>
  <c r="L25"/>
  <c r="J30"/>
  <c r="J29"/>
  <c r="J28"/>
  <c r="J27"/>
  <c r="J26"/>
  <c r="J25"/>
  <c r="H30"/>
  <c r="H29"/>
  <c r="H28"/>
  <c r="H27"/>
  <c r="H26"/>
  <c r="H25"/>
  <c r="AF10"/>
  <c r="AF9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Y8" s="1"/>
  <c r="Y11" s="1"/>
  <c r="AA8" s="1"/>
  <c r="AA11" s="1"/>
  <c r="AC8" s="1"/>
  <c r="AC11" s="1"/>
  <c r="AE8" s="1"/>
  <c r="AE11" s="1"/>
  <c r="H11"/>
  <c r="J8" s="1"/>
  <c r="J11" s="1"/>
  <c r="L8" s="1"/>
  <c r="AF31"/>
  <c r="AF34"/>
  <c r="X30"/>
  <c r="X29"/>
  <c r="X28"/>
  <c r="X27"/>
  <c r="X26"/>
  <c r="X25"/>
  <c r="V30"/>
  <c r="V29"/>
  <c r="V28"/>
  <c r="V27"/>
  <c r="V26"/>
  <c r="V25"/>
  <c r="T30"/>
  <c r="T29"/>
  <c r="T28"/>
  <c r="T27"/>
  <c r="T26"/>
  <c r="T25"/>
  <c r="R30"/>
  <c r="R29"/>
  <c r="R28"/>
  <c r="R27"/>
  <c r="R26"/>
  <c r="R25"/>
  <c r="P30"/>
  <c r="P29"/>
  <c r="P28"/>
  <c r="P27"/>
  <c r="P26"/>
  <c r="N30"/>
  <c r="N29"/>
  <c r="N28"/>
  <c r="N27"/>
  <c r="N26"/>
  <c r="P25"/>
  <c r="N25"/>
  <c r="AF14" l="1"/>
  <c r="L24"/>
  <c r="L33" s="1"/>
  <c r="J24"/>
  <c r="J33" s="1"/>
  <c r="L11" l="1"/>
  <c r="N24"/>
  <c r="N33" s="1"/>
  <c r="N8" l="1"/>
  <c r="N11" s="1"/>
  <c r="P24"/>
  <c r="P33" s="1"/>
  <c r="P8" l="1"/>
  <c r="P11" s="1"/>
  <c r="R8" s="1"/>
  <c r="R11" s="1"/>
  <c r="T8" s="1"/>
  <c r="T11" s="1"/>
  <c r="V8" s="1"/>
  <c r="R24"/>
  <c r="R33" s="1"/>
  <c r="X8" l="1"/>
  <c r="T24"/>
  <c r="X11" l="1"/>
  <c r="Z8" s="1"/>
  <c r="T33"/>
  <c r="V24"/>
  <c r="V33" s="1"/>
  <c r="Z11" l="1"/>
  <c r="AB8" s="1"/>
  <c r="X24"/>
  <c r="AB11" l="1"/>
  <c r="AD8" s="1"/>
  <c r="X33"/>
  <c r="Z24"/>
  <c r="Z33" s="1"/>
  <c r="AD24" l="1"/>
  <c r="AD33" s="1"/>
  <c r="AB24"/>
  <c r="AB33" s="1"/>
  <c r="AF8" l="1"/>
  <c r="AD11"/>
  <c r="AF11" s="1"/>
  <c r="AF29" l="1"/>
  <c r="AF28"/>
  <c r="AF27"/>
  <c r="AF26"/>
  <c r="AF30"/>
  <c r="H24"/>
  <c r="AF24" s="1"/>
  <c r="AF25"/>
  <c r="H33" l="1"/>
  <c r="H35" s="1"/>
  <c r="AF33" l="1"/>
  <c r="J35" l="1"/>
  <c r="L35" s="1"/>
  <c r="N35" s="1"/>
  <c r="P35" s="1"/>
  <c r="R35" s="1"/>
  <c r="T35" s="1"/>
  <c r="V35" s="1"/>
  <c r="X35" s="1"/>
  <c r="Z35" s="1"/>
  <c r="AB35" s="1"/>
  <c r="AD35" s="1"/>
  <c r="AF36" s="1"/>
  <c r="AF35" l="1"/>
</calcChain>
</file>

<file path=xl/sharedStrings.xml><?xml version="1.0" encoding="utf-8"?>
<sst xmlns="http://schemas.openxmlformats.org/spreadsheetml/2006/main" count="68" uniqueCount="45">
  <si>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</si>
  <si>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</si>
  <si>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</si>
  <si>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</si>
  <si>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</si>
  <si>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</si>
  <si>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</si>
  <si>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</si>
  <si>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</si>
  <si>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</si>
  <si>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</si>
  <si>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</si>
  <si>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</si>
  <si>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</si>
  <si>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</si>
  <si>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</si>
  <si>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</si>
  <si>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</si>
  <si>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</si>
  <si>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</si>
  <si>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</si>
  <si>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</si>
  <si>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</si>
  <si>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</si>
  <si>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</si>
  <si>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</si>
  <si>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</si>
  <si>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</si>
  <si>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</si>
  <si>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</si>
  <si>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</si>
  <si>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</si>
  <si>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</si>
  <si>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</si>
  <si>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</si>
  <si>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</si>
  <si>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</si>
  <si>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ул.Тельмана 12,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</si>
  <si>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2017 год</t>
  </si>
  <si>
    <t>Ликвидация ТСЖ расходы по нотариальному удостоверению заявления</t>
  </si>
  <si>
    <t>Госпошлина за ликвидацию ТСЖ</t>
  </si>
  <si>
    <t>прочистка канализационного выпуска в колодец</t>
  </si>
  <si>
    <t>Промывка канализационного выпуска (ООО "Беловские Городские Очистные сооружения)</t>
  </si>
  <si>
    <t>монтаж замка чердачной двери</t>
  </si>
  <si>
    <t>Восстановление трубопровода канализации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</si>
</sst>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6"/>
  <sheetViews>
    <sheetView tabSelected="1" zoomScale="70" zoomScaleNormal="70" workbookViewId="0">
      <pane xSplit="7" ySplit="7" topLeftCell="K8" activePane="bottomRight" state="frozen"/>
      <selection pane="topRight" activeCell="H1" sqref="H1"/>
      <selection pane="bottomLeft" activeCell="A8" sqref="A8"/>
      <selection pane="bottomRight" activeCell="H14" sqref="H14:AE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hidden="1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7"/>
    </row>
    <row r="3" spans="1:32">
      <c r="A3" s="24" t="s">
        <v>38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7"/>
    </row>
    <row r="4" spans="1:32">
      <c r="A4" s="21" t="s">
        <v>37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8">
        <v>570.29999999999995</v>
      </c>
      <c r="R4" s="5" t="s">
        <v>30</v>
      </c>
      <c r="S4" s="5"/>
      <c r="X4" s="5"/>
      <c r="Y4" s="5"/>
      <c r="Z4" s="5"/>
      <c r="AA4" s="5"/>
      <c r="AB4" s="5"/>
      <c r="AC4" s="5"/>
      <c r="AD4" s="5"/>
      <c r="AE4" s="5"/>
    </row>
    <row r="6" spans="1:32">
      <c r="A6" s="1" t="s">
        <v>0</v>
      </c>
      <c r="B6" s="38" t="s">
        <v>1</v>
      </c>
      <c r="C6" s="39"/>
      <c r="D6" s="39"/>
      <c r="E6" s="39"/>
      <c r="F6" s="40"/>
      <c r="G6" s="16"/>
      <c r="H6" s="22" t="s">
        <v>2</v>
      </c>
      <c r="I6" s="23"/>
      <c r="J6" s="22" t="s">
        <v>3</v>
      </c>
      <c r="K6" s="23"/>
      <c r="L6" s="22" t="s">
        <v>4</v>
      </c>
      <c r="M6" s="23"/>
      <c r="N6" s="22" t="s">
        <v>5</v>
      </c>
      <c r="O6" s="23"/>
      <c r="P6" s="22" t="s">
        <v>6</v>
      </c>
      <c r="Q6" s="23"/>
      <c r="R6" s="22" t="s">
        <v>7</v>
      </c>
      <c r="S6" s="23"/>
      <c r="T6" s="22" t="s">
        <v>8</v>
      </c>
      <c r="U6" s="23"/>
      <c r="V6" s="22" t="s">
        <v>9</v>
      </c>
      <c r="W6" s="23"/>
      <c r="X6" s="22" t="s">
        <v>10</v>
      </c>
      <c r="Y6" s="23"/>
      <c r="Z6" s="22" t="s">
        <v>11</v>
      </c>
      <c r="AA6" s="23"/>
      <c r="AB6" s="22" t="s">
        <v>12</v>
      </c>
      <c r="AC6" s="23"/>
      <c r="AD6" s="22" t="s">
        <v>13</v>
      </c>
      <c r="AE6" s="23"/>
      <c r="AF6" s="1" t="s">
        <v>31</v>
      </c>
    </row>
    <row r="7" spans="1:32">
      <c r="A7" s="1">
        <v>1</v>
      </c>
      <c r="B7" s="32" t="s">
        <v>14</v>
      </c>
      <c r="C7" s="33"/>
      <c r="D7" s="33"/>
      <c r="E7" s="33"/>
      <c r="F7" s="34"/>
      <c r="G7" s="11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29" t="s">
        <v>15</v>
      </c>
      <c r="C8" s="30"/>
      <c r="D8" s="30"/>
      <c r="E8" s="30"/>
      <c r="F8" s="31"/>
      <c r="G8" s="15"/>
      <c r="H8" s="9">
        <v>60429.599999999999</v>
      </c>
      <c r="I8" s="9">
        <v>5825.78</v>
      </c>
      <c r="J8" s="9">
        <f>H11</f>
        <v>59870.189999999988</v>
      </c>
      <c r="K8" s="9">
        <f>I11</f>
        <v>5825.78</v>
      </c>
      <c r="L8" s="9">
        <f t="shared" ref="L8:AE8" si="0">J11</f>
        <v>58005.169999999991</v>
      </c>
      <c r="M8" s="9">
        <f t="shared" si="0"/>
        <v>5825.78</v>
      </c>
      <c r="N8" s="9">
        <f t="shared" si="0"/>
        <v>59571.899999999994</v>
      </c>
      <c r="O8" s="9">
        <f t="shared" si="0"/>
        <v>5825.78</v>
      </c>
      <c r="P8" s="9">
        <f t="shared" si="0"/>
        <v>59512.159999999996</v>
      </c>
      <c r="Q8" s="9">
        <f t="shared" si="0"/>
        <v>5825.78</v>
      </c>
      <c r="R8" s="9">
        <f t="shared" si="0"/>
        <v>61442.529999999992</v>
      </c>
      <c r="S8" s="9">
        <f t="shared" si="0"/>
        <v>5825.78</v>
      </c>
      <c r="T8" s="9">
        <f t="shared" si="0"/>
        <v>65172.179999999986</v>
      </c>
      <c r="U8" s="9">
        <f t="shared" si="0"/>
        <v>5825.78</v>
      </c>
      <c r="V8" s="9">
        <f t="shared" si="0"/>
        <v>68461.489999999976</v>
      </c>
      <c r="W8" s="9">
        <f t="shared" si="0"/>
        <v>5825.78</v>
      </c>
      <c r="X8" s="9">
        <f t="shared" si="0"/>
        <v>68462.839999999982</v>
      </c>
      <c r="Y8" s="9">
        <f t="shared" si="0"/>
        <v>5825.78</v>
      </c>
      <c r="Z8" s="9">
        <f t="shared" si="0"/>
        <v>70888.999999999985</v>
      </c>
      <c r="AA8" s="9">
        <f t="shared" si="0"/>
        <v>5825.78</v>
      </c>
      <c r="AB8" s="9">
        <f t="shared" si="0"/>
        <v>74012.689999999973</v>
      </c>
      <c r="AC8" s="9">
        <f t="shared" si="0"/>
        <v>5825.78</v>
      </c>
      <c r="AD8" s="9">
        <f t="shared" si="0"/>
        <v>77040.809999999983</v>
      </c>
      <c r="AE8" s="9">
        <f t="shared" si="0"/>
        <v>5825.78</v>
      </c>
      <c r="AF8" s="1">
        <f>SUM(H8:AD8)</f>
        <v>846954.1399999999</v>
      </c>
    </row>
    <row r="9" spans="1:32">
      <c r="A9" s="1"/>
      <c r="B9" s="29" t="s">
        <v>16</v>
      </c>
      <c r="C9" s="30"/>
      <c r="D9" s="30"/>
      <c r="E9" s="30"/>
      <c r="F9" s="31"/>
      <c r="G9" s="15"/>
      <c r="H9" s="9">
        <v>6063.36</v>
      </c>
      <c r="I9" s="9">
        <v>0</v>
      </c>
      <c r="J9" s="9">
        <v>6063.36</v>
      </c>
      <c r="K9" s="9">
        <v>0</v>
      </c>
      <c r="L9" s="9">
        <v>6063.36</v>
      </c>
      <c r="M9" s="9">
        <v>0</v>
      </c>
      <c r="N9" s="9">
        <v>6062.3</v>
      </c>
      <c r="O9" s="9">
        <v>0</v>
      </c>
      <c r="P9" s="9">
        <v>6062.3</v>
      </c>
      <c r="Q9" s="9">
        <v>0</v>
      </c>
      <c r="R9" s="9">
        <v>6062.3</v>
      </c>
      <c r="S9" s="9">
        <v>0</v>
      </c>
      <c r="T9" s="9">
        <v>6062.3</v>
      </c>
      <c r="U9" s="9">
        <v>0</v>
      </c>
      <c r="V9" s="9">
        <v>6062.3</v>
      </c>
      <c r="W9" s="9">
        <v>0</v>
      </c>
      <c r="X9" s="9">
        <v>6062.3</v>
      </c>
      <c r="Y9" s="9">
        <v>0</v>
      </c>
      <c r="Z9" s="9">
        <v>6575.57</v>
      </c>
      <c r="AA9" s="9">
        <v>0</v>
      </c>
      <c r="AB9" s="9">
        <v>6575.57</v>
      </c>
      <c r="AC9" s="9">
        <v>0</v>
      </c>
      <c r="AD9" s="9">
        <v>6575.57</v>
      </c>
      <c r="AE9" s="9">
        <v>0</v>
      </c>
      <c r="AF9" s="1">
        <f>SUM(H9:AE9)</f>
        <v>74290.59</v>
      </c>
    </row>
    <row r="10" spans="1:32">
      <c r="A10" s="1"/>
      <c r="B10" s="29" t="s">
        <v>17</v>
      </c>
      <c r="C10" s="30"/>
      <c r="D10" s="30"/>
      <c r="E10" s="30"/>
      <c r="F10" s="31"/>
      <c r="G10" s="15"/>
      <c r="H10" s="9">
        <v>6622.77</v>
      </c>
      <c r="I10" s="9">
        <v>0</v>
      </c>
      <c r="J10" s="9">
        <v>7928.38</v>
      </c>
      <c r="K10" s="9">
        <v>0</v>
      </c>
      <c r="L10" s="9">
        <v>4496.63</v>
      </c>
      <c r="M10" s="9">
        <v>0</v>
      </c>
      <c r="N10" s="9">
        <v>6122.04</v>
      </c>
      <c r="O10" s="9">
        <v>0</v>
      </c>
      <c r="P10" s="9">
        <v>4131.93</v>
      </c>
      <c r="Q10" s="9">
        <v>0</v>
      </c>
      <c r="R10" s="9">
        <v>2332.65</v>
      </c>
      <c r="S10" s="9">
        <v>0</v>
      </c>
      <c r="T10" s="9">
        <v>2772.99</v>
      </c>
      <c r="U10" s="9">
        <v>0</v>
      </c>
      <c r="V10" s="9">
        <v>6060.95</v>
      </c>
      <c r="W10" s="9">
        <v>0</v>
      </c>
      <c r="X10" s="9">
        <v>3636.14</v>
      </c>
      <c r="Y10" s="9">
        <v>0</v>
      </c>
      <c r="Z10" s="9">
        <v>3451.88</v>
      </c>
      <c r="AA10" s="9">
        <v>0</v>
      </c>
      <c r="AB10" s="9">
        <v>3547.45</v>
      </c>
      <c r="AC10" s="9">
        <v>0</v>
      </c>
      <c r="AD10" s="9">
        <v>3951.49</v>
      </c>
      <c r="AE10" s="9">
        <v>0</v>
      </c>
      <c r="AF10" s="1">
        <f>SUM(H10:AE10)</f>
        <v>55055.299999999996</v>
      </c>
    </row>
    <row r="11" spans="1:32">
      <c r="A11" s="1"/>
      <c r="B11" s="29" t="s">
        <v>18</v>
      </c>
      <c r="C11" s="30"/>
      <c r="D11" s="30"/>
      <c r="E11" s="30"/>
      <c r="F11" s="31"/>
      <c r="G11" s="15"/>
      <c r="H11" s="9">
        <f>H8+H9-H10</f>
        <v>59870.189999999988</v>
      </c>
      <c r="I11" s="9">
        <f t="shared" ref="I11:AE11" si="1">I8+I9-I10</f>
        <v>5825.78</v>
      </c>
      <c r="J11" s="9">
        <f t="shared" si="1"/>
        <v>58005.169999999991</v>
      </c>
      <c r="K11" s="9">
        <f t="shared" si="1"/>
        <v>5825.78</v>
      </c>
      <c r="L11" s="9">
        <f t="shared" si="1"/>
        <v>59571.899999999994</v>
      </c>
      <c r="M11" s="9">
        <f t="shared" si="1"/>
        <v>5825.78</v>
      </c>
      <c r="N11" s="9">
        <f t="shared" si="1"/>
        <v>59512.159999999996</v>
      </c>
      <c r="O11" s="9">
        <f t="shared" si="1"/>
        <v>5825.78</v>
      </c>
      <c r="P11" s="9">
        <f t="shared" si="1"/>
        <v>61442.529999999992</v>
      </c>
      <c r="Q11" s="9">
        <f t="shared" si="1"/>
        <v>5825.78</v>
      </c>
      <c r="R11" s="9">
        <f t="shared" si="1"/>
        <v>65172.179999999986</v>
      </c>
      <c r="S11" s="9">
        <f t="shared" si="1"/>
        <v>5825.78</v>
      </c>
      <c r="T11" s="9">
        <f t="shared" si="1"/>
        <v>68461.489999999976</v>
      </c>
      <c r="U11" s="9">
        <f t="shared" si="1"/>
        <v>5825.78</v>
      </c>
      <c r="V11" s="9">
        <f t="shared" si="1"/>
        <v>68462.839999999982</v>
      </c>
      <c r="W11" s="9">
        <f t="shared" si="1"/>
        <v>5825.78</v>
      </c>
      <c r="X11" s="9">
        <f t="shared" si="1"/>
        <v>70888.999999999985</v>
      </c>
      <c r="Y11" s="9">
        <f t="shared" si="1"/>
        <v>5825.78</v>
      </c>
      <c r="Z11" s="9">
        <f t="shared" si="1"/>
        <v>74012.689999999973</v>
      </c>
      <c r="AA11" s="9">
        <f t="shared" si="1"/>
        <v>5825.78</v>
      </c>
      <c r="AB11" s="9">
        <f t="shared" si="1"/>
        <v>77040.809999999983</v>
      </c>
      <c r="AC11" s="9">
        <f t="shared" si="1"/>
        <v>5825.78</v>
      </c>
      <c r="AD11" s="9">
        <f t="shared" si="1"/>
        <v>79664.88999999997</v>
      </c>
      <c r="AE11" s="9">
        <f t="shared" si="1"/>
        <v>5825.78</v>
      </c>
      <c r="AF11" s="1">
        <f>SUM(H11:AD11)</f>
        <v>866189.43</v>
      </c>
    </row>
    <row r="12" spans="1:32">
      <c r="A12" s="1"/>
      <c r="B12" s="29"/>
      <c r="C12" s="30"/>
      <c r="D12" s="30"/>
      <c r="E12" s="30"/>
      <c r="F12" s="31"/>
      <c r="G12" s="14"/>
      <c r="H12" s="18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19"/>
      <c r="AF12" s="1"/>
    </row>
    <row r="13" spans="1:32">
      <c r="A13" s="1"/>
      <c r="B13" s="32" t="s">
        <v>19</v>
      </c>
      <c r="C13" s="33"/>
      <c r="D13" s="33"/>
      <c r="E13" s="33"/>
      <c r="F13" s="34"/>
      <c r="G13" s="10"/>
      <c r="H13" s="1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19"/>
      <c r="AF13" s="1"/>
    </row>
    <row r="14" spans="1:32">
      <c r="A14" s="1">
        <v>2</v>
      </c>
      <c r="B14" s="35" t="s">
        <v>28</v>
      </c>
      <c r="C14" s="36"/>
      <c r="D14" s="36"/>
      <c r="E14" s="36"/>
      <c r="F14" s="37"/>
      <c r="G14" s="12"/>
      <c r="H14" s="18">
        <f>SUM(H15:I22)</f>
        <v>0</v>
      </c>
      <c r="I14" s="19"/>
      <c r="J14" s="18">
        <f t="shared" ref="J14" si="2">SUM(J15:K22)</f>
        <v>0</v>
      </c>
      <c r="K14" s="19"/>
      <c r="L14" s="18">
        <f t="shared" ref="L14" si="3">SUM(L15:M22)</f>
        <v>0</v>
      </c>
      <c r="M14" s="19"/>
      <c r="N14" s="18">
        <f t="shared" ref="N14" si="4">SUM(N15:O22)</f>
        <v>0</v>
      </c>
      <c r="O14" s="19"/>
      <c r="P14" s="18">
        <f t="shared" ref="P14" si="5">SUM(P15:Q22)</f>
        <v>3692.7</v>
      </c>
      <c r="Q14" s="19"/>
      <c r="R14" s="18">
        <f t="shared" ref="R14" si="6">SUM(R15:S22)</f>
        <v>2500</v>
      </c>
      <c r="S14" s="19"/>
      <c r="T14" s="18">
        <f t="shared" ref="T14" si="7">SUM(T15:U22)</f>
        <v>0</v>
      </c>
      <c r="U14" s="19"/>
      <c r="V14" s="18">
        <f t="shared" ref="V14" si="8">SUM(V15:W22)</f>
        <v>2005.86</v>
      </c>
      <c r="W14" s="19"/>
      <c r="X14" s="18">
        <f t="shared" ref="X14" si="9">SUM(X15:Y22)</f>
        <v>4896.3</v>
      </c>
      <c r="Y14" s="19"/>
      <c r="Z14" s="18">
        <f t="shared" ref="Z14" si="10">SUM(Z15:AA22)</f>
        <v>6361.2</v>
      </c>
      <c r="AA14" s="19"/>
      <c r="AB14" s="18">
        <f t="shared" ref="AB14" si="11">SUM(AB15:AC22)</f>
        <v>0</v>
      </c>
      <c r="AC14" s="19"/>
      <c r="AD14" s="18">
        <f t="shared" ref="AD14" si="12">SUM(AD15:AE22)</f>
        <v>0</v>
      </c>
      <c r="AE14" s="19"/>
      <c r="AF14" s="1">
        <f>SUM(H14:AD14)</f>
        <v>19456.060000000001</v>
      </c>
    </row>
    <row r="15" spans="1:32" ht="49.5" customHeight="1">
      <c r="A15" s="1"/>
      <c r="B15" s="41" t="s">
        <v>39</v>
      </c>
      <c r="C15" s="42"/>
      <c r="D15" s="42"/>
      <c r="E15" s="42"/>
      <c r="F15" s="42"/>
      <c r="G15" s="43"/>
      <c r="H15" s="18"/>
      <c r="I15" s="19"/>
      <c r="J15" s="18"/>
      <c r="K15" s="19"/>
      <c r="L15" s="18"/>
      <c r="M15" s="19"/>
      <c r="N15" s="18"/>
      <c r="O15" s="19"/>
      <c r="P15" s="18">
        <v>1700</v>
      </c>
      <c r="Q15" s="19"/>
      <c r="R15" s="18">
        <v>1700</v>
      </c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"/>
    </row>
    <row r="16" spans="1:32" ht="23.25" customHeight="1">
      <c r="A16" s="1"/>
      <c r="B16" s="22" t="s">
        <v>40</v>
      </c>
      <c r="C16" s="44"/>
      <c r="D16" s="44"/>
      <c r="E16" s="44"/>
      <c r="F16" s="44"/>
      <c r="G16" s="23"/>
      <c r="H16" s="18"/>
      <c r="I16" s="19"/>
      <c r="J16" s="18"/>
      <c r="K16" s="19"/>
      <c r="L16" s="18"/>
      <c r="M16" s="19"/>
      <c r="N16" s="18"/>
      <c r="O16" s="19"/>
      <c r="P16" s="18"/>
      <c r="Q16" s="19"/>
      <c r="R16" s="18">
        <v>800</v>
      </c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"/>
    </row>
    <row r="17" spans="1:32" ht="35.25" customHeight="1">
      <c r="A17" s="1"/>
      <c r="B17" s="41" t="s">
        <v>41</v>
      </c>
      <c r="C17" s="42"/>
      <c r="D17" s="42"/>
      <c r="E17" s="42"/>
      <c r="F17" s="42"/>
      <c r="G17" s="43"/>
      <c r="H17" s="18"/>
      <c r="I17" s="19"/>
      <c r="J17" s="18"/>
      <c r="K17" s="19"/>
      <c r="L17" s="18"/>
      <c r="M17" s="19"/>
      <c r="N17" s="18"/>
      <c r="O17" s="19"/>
      <c r="P17" s="18">
        <v>1992.7</v>
      </c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"/>
    </row>
    <row r="18" spans="1:32" ht="35.25" customHeight="1">
      <c r="A18" s="1"/>
      <c r="B18" s="41" t="s">
        <v>41</v>
      </c>
      <c r="C18" s="42"/>
      <c r="D18" s="42"/>
      <c r="E18" s="42"/>
      <c r="F18" s="42"/>
      <c r="G18" s="43"/>
      <c r="H18" s="18"/>
      <c r="I18" s="19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>
        <v>2005.86</v>
      </c>
      <c r="W18" s="19"/>
      <c r="X18" s="18"/>
      <c r="Y18" s="19"/>
      <c r="Z18" s="18"/>
      <c r="AA18" s="19"/>
      <c r="AB18" s="18"/>
      <c r="AC18" s="19"/>
      <c r="AD18" s="18"/>
      <c r="AE18" s="19"/>
      <c r="AF18" s="1"/>
    </row>
    <row r="19" spans="1:32" ht="45.75" customHeight="1">
      <c r="A19" s="1"/>
      <c r="B19" s="41" t="s">
        <v>42</v>
      </c>
      <c r="C19" s="42"/>
      <c r="D19" s="42"/>
      <c r="E19" s="42"/>
      <c r="F19" s="42"/>
      <c r="G19" s="43"/>
      <c r="H19" s="18"/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>
        <v>4350</v>
      </c>
      <c r="Y19" s="19"/>
      <c r="Z19" s="18"/>
      <c r="AA19" s="19"/>
      <c r="AB19" s="18"/>
      <c r="AC19" s="19"/>
      <c r="AD19" s="18"/>
      <c r="AE19" s="19"/>
      <c r="AF19" s="1"/>
    </row>
    <row r="20" spans="1:32" ht="23.25" customHeight="1">
      <c r="A20" s="1"/>
      <c r="B20" s="41" t="s">
        <v>43</v>
      </c>
      <c r="C20" s="42"/>
      <c r="D20" s="42"/>
      <c r="E20" s="42"/>
      <c r="F20" s="42"/>
      <c r="G20" s="43"/>
      <c r="H20" s="18"/>
      <c r="I20" s="19"/>
      <c r="J20" s="18"/>
      <c r="K20" s="19"/>
      <c r="L20" s="18"/>
      <c r="M20" s="19"/>
      <c r="N20" s="18"/>
      <c r="O20" s="19"/>
      <c r="P20" s="18"/>
      <c r="Q20" s="19"/>
      <c r="R20" s="18"/>
      <c r="S20" s="19"/>
      <c r="T20" s="18"/>
      <c r="U20" s="19"/>
      <c r="V20" s="18"/>
      <c r="W20" s="19"/>
      <c r="X20" s="18">
        <v>546.29999999999995</v>
      </c>
      <c r="Y20" s="19"/>
      <c r="Z20" s="18"/>
      <c r="AA20" s="19"/>
      <c r="AB20" s="18"/>
      <c r="AC20" s="19"/>
      <c r="AD20" s="18"/>
      <c r="AE20" s="19"/>
      <c r="AF20" s="1"/>
    </row>
    <row r="21" spans="1:32" ht="45.75" customHeight="1">
      <c r="A21" s="1"/>
      <c r="B21" s="41" t="s">
        <v>44</v>
      </c>
      <c r="C21" s="42"/>
      <c r="D21" s="42"/>
      <c r="E21" s="42"/>
      <c r="F21" s="42"/>
      <c r="G21" s="43"/>
      <c r="H21" s="18"/>
      <c r="I21" s="19"/>
      <c r="J21" s="18"/>
      <c r="K21" s="19"/>
      <c r="L21" s="18"/>
      <c r="M21" s="19"/>
      <c r="N21" s="18"/>
      <c r="O21" s="19"/>
      <c r="P21" s="18"/>
      <c r="Q21" s="19"/>
      <c r="R21" s="18"/>
      <c r="S21" s="19"/>
      <c r="T21" s="18"/>
      <c r="U21" s="19"/>
      <c r="V21" s="18"/>
      <c r="W21" s="19"/>
      <c r="X21" s="18"/>
      <c r="Y21" s="19"/>
      <c r="Z21" s="18">
        <v>6361.2</v>
      </c>
      <c r="AA21" s="19"/>
      <c r="AB21" s="18"/>
      <c r="AC21" s="19"/>
      <c r="AD21" s="18"/>
      <c r="AE21" s="19"/>
      <c r="AF21" s="1"/>
    </row>
    <row r="22" spans="1:32" ht="23.25" customHeight="1">
      <c r="A22" s="1"/>
      <c r="B22" s="38"/>
      <c r="C22" s="39"/>
      <c r="D22" s="39"/>
      <c r="E22" s="39"/>
      <c r="F22" s="39"/>
      <c r="G22" s="40"/>
      <c r="H22" s="18"/>
      <c r="I22" s="19"/>
      <c r="J22" s="18"/>
      <c r="K22" s="19"/>
      <c r="L22" s="18"/>
      <c r="M22" s="19"/>
      <c r="N22" s="18"/>
      <c r="O22" s="19"/>
      <c r="P22" s="18"/>
      <c r="Q22" s="19"/>
      <c r="R22" s="18"/>
      <c r="S22" s="19"/>
      <c r="T22" s="18"/>
      <c r="U22" s="19"/>
      <c r="V22" s="18"/>
      <c r="W22" s="19"/>
      <c r="X22" s="18"/>
      <c r="Y22" s="19"/>
      <c r="Z22" s="18"/>
      <c r="AA22" s="19"/>
      <c r="AB22" s="18"/>
      <c r="AC22" s="19"/>
      <c r="AD22" s="18"/>
      <c r="AE22" s="19"/>
      <c r="AF22" s="1"/>
    </row>
    <row r="23" spans="1:32">
      <c r="A23" s="1"/>
      <c r="B23" s="35"/>
      <c r="C23" s="36"/>
      <c r="D23" s="36"/>
      <c r="E23" s="36"/>
      <c r="F23" s="37"/>
      <c r="G23" s="12"/>
      <c r="H23" s="1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19"/>
      <c r="AF23" s="1"/>
    </row>
    <row r="24" spans="1:32">
      <c r="A24" s="1">
        <v>3</v>
      </c>
      <c r="B24" s="35" t="s">
        <v>27</v>
      </c>
      <c r="C24" s="36"/>
      <c r="D24" s="36"/>
      <c r="E24" s="36"/>
      <c r="F24" s="37"/>
      <c r="G24" s="12"/>
      <c r="H24" s="18">
        <f>H25+H26+H27+H28+H29+H30+H31</f>
        <v>3952.8719999999994</v>
      </c>
      <c r="I24" s="19"/>
      <c r="J24" s="18">
        <f t="shared" ref="J24:AD24" si="13">J25+J26+J27+J28+J29+J30+J31</f>
        <v>3952.8719999999994</v>
      </c>
      <c r="K24" s="19"/>
      <c r="L24" s="18">
        <f t="shared" si="13"/>
        <v>3952.8719999999994</v>
      </c>
      <c r="M24" s="19"/>
      <c r="N24" s="18">
        <f t="shared" si="13"/>
        <v>3952.1789999999996</v>
      </c>
      <c r="O24" s="19"/>
      <c r="P24" s="18">
        <f t="shared" si="13"/>
        <v>3952.1789999999996</v>
      </c>
      <c r="Q24" s="19"/>
      <c r="R24" s="18">
        <f t="shared" si="13"/>
        <v>3952.1789999999996</v>
      </c>
      <c r="S24" s="19"/>
      <c r="T24" s="18">
        <f t="shared" si="13"/>
        <v>3952.1789999999996</v>
      </c>
      <c r="U24" s="19"/>
      <c r="V24" s="18">
        <f t="shared" si="13"/>
        <v>3952.1789999999996</v>
      </c>
      <c r="W24" s="19"/>
      <c r="X24" s="18">
        <f t="shared" si="13"/>
        <v>3952.1789999999996</v>
      </c>
      <c r="Y24" s="19"/>
      <c r="Z24" s="18">
        <f t="shared" si="13"/>
        <v>4585.2119999999995</v>
      </c>
      <c r="AA24" s="19"/>
      <c r="AB24" s="18">
        <f t="shared" si="13"/>
        <v>4585.2119999999995</v>
      </c>
      <c r="AC24" s="19"/>
      <c r="AD24" s="18">
        <f t="shared" si="13"/>
        <v>4585.2119999999995</v>
      </c>
      <c r="AE24" s="19"/>
      <c r="AF24" s="1">
        <f t="shared" ref="AF24:AF31" si="14">SUM(H24:AD24)</f>
        <v>49327.325999999994</v>
      </c>
    </row>
    <row r="25" spans="1:32">
      <c r="A25" s="1"/>
      <c r="B25" s="28" t="s">
        <v>20</v>
      </c>
      <c r="C25" s="28"/>
      <c r="D25" s="28"/>
      <c r="E25" s="28"/>
      <c r="F25" s="3">
        <v>0</v>
      </c>
      <c r="G25" s="13">
        <v>0</v>
      </c>
      <c r="H25" s="18">
        <f t="shared" ref="H25:H30" si="15">F25*570.4</f>
        <v>0</v>
      </c>
      <c r="I25" s="19"/>
      <c r="J25" s="18">
        <f t="shared" ref="J25:J30" si="16">F25*570.4</f>
        <v>0</v>
      </c>
      <c r="K25" s="19"/>
      <c r="L25" s="18">
        <f t="shared" ref="L25:L30" si="17">F25*570.4</f>
        <v>0</v>
      </c>
      <c r="M25" s="19"/>
      <c r="N25" s="18">
        <f>F25*Q4</f>
        <v>0</v>
      </c>
      <c r="O25" s="19"/>
      <c r="P25" s="18">
        <f>F25*Q4</f>
        <v>0</v>
      </c>
      <c r="Q25" s="19"/>
      <c r="R25" s="18">
        <f>F25*Q4</f>
        <v>0</v>
      </c>
      <c r="S25" s="19"/>
      <c r="T25" s="18">
        <f>F25*Q4</f>
        <v>0</v>
      </c>
      <c r="U25" s="19"/>
      <c r="V25" s="18">
        <f>F25*Q4</f>
        <v>0</v>
      </c>
      <c r="W25" s="19"/>
      <c r="X25" s="18">
        <f>F25*Q4</f>
        <v>0</v>
      </c>
      <c r="Y25" s="19"/>
      <c r="Z25" s="18">
        <f>G25*Q4</f>
        <v>0</v>
      </c>
      <c r="AA25" s="19"/>
      <c r="AB25" s="18">
        <f>G25*Q4</f>
        <v>0</v>
      </c>
      <c r="AC25" s="19"/>
      <c r="AD25" s="18">
        <f>G25*Q4</f>
        <v>0</v>
      </c>
      <c r="AE25" s="19"/>
      <c r="AF25" s="1">
        <f t="shared" si="14"/>
        <v>0</v>
      </c>
    </row>
    <row r="26" spans="1:32" ht="30.75" customHeight="1">
      <c r="A26" s="1"/>
      <c r="B26" s="25" t="s">
        <v>36</v>
      </c>
      <c r="C26" s="26"/>
      <c r="D26" s="26"/>
      <c r="E26" s="27"/>
      <c r="F26" s="4">
        <v>3.01</v>
      </c>
      <c r="G26" s="17">
        <v>3.49</v>
      </c>
      <c r="H26" s="18">
        <f t="shared" si="15"/>
        <v>1716.9039999999998</v>
      </c>
      <c r="I26" s="19"/>
      <c r="J26" s="18">
        <f t="shared" si="16"/>
        <v>1716.9039999999998</v>
      </c>
      <c r="K26" s="19"/>
      <c r="L26" s="18">
        <f t="shared" si="17"/>
        <v>1716.9039999999998</v>
      </c>
      <c r="M26" s="19"/>
      <c r="N26" s="18">
        <f>F26*Q4</f>
        <v>1716.6029999999998</v>
      </c>
      <c r="O26" s="19"/>
      <c r="P26" s="18">
        <f>F26*Q4</f>
        <v>1716.6029999999998</v>
      </c>
      <c r="Q26" s="19"/>
      <c r="R26" s="18">
        <f>F26*Q4</f>
        <v>1716.6029999999998</v>
      </c>
      <c r="S26" s="19"/>
      <c r="T26" s="18">
        <f>F26*Q4</f>
        <v>1716.6029999999998</v>
      </c>
      <c r="U26" s="19"/>
      <c r="V26" s="18">
        <f>F26*Q4</f>
        <v>1716.6029999999998</v>
      </c>
      <c r="W26" s="19"/>
      <c r="X26" s="18">
        <f>F26*Q4</f>
        <v>1716.6029999999998</v>
      </c>
      <c r="Y26" s="19"/>
      <c r="Z26" s="18">
        <f>G26*Q4</f>
        <v>1990.347</v>
      </c>
      <c r="AA26" s="19"/>
      <c r="AB26" s="18">
        <f>G26*Q4</f>
        <v>1990.347</v>
      </c>
      <c r="AC26" s="19"/>
      <c r="AD26" s="18">
        <f>G26*Q4</f>
        <v>1990.347</v>
      </c>
      <c r="AE26" s="19"/>
      <c r="AF26" s="1">
        <f t="shared" si="14"/>
        <v>21421.370999999999</v>
      </c>
    </row>
    <row r="27" spans="1:32" ht="27" customHeight="1">
      <c r="A27" s="1"/>
      <c r="B27" s="25" t="s">
        <v>21</v>
      </c>
      <c r="C27" s="26"/>
      <c r="D27" s="26"/>
      <c r="E27" s="27"/>
      <c r="F27" s="3">
        <v>0.54</v>
      </c>
      <c r="G27" s="13">
        <v>0.63</v>
      </c>
      <c r="H27" s="18">
        <f t="shared" si="15"/>
        <v>308.01600000000002</v>
      </c>
      <c r="I27" s="19"/>
      <c r="J27" s="18">
        <f t="shared" si="16"/>
        <v>308.01600000000002</v>
      </c>
      <c r="K27" s="19"/>
      <c r="L27" s="18">
        <f t="shared" si="17"/>
        <v>308.01600000000002</v>
      </c>
      <c r="M27" s="19"/>
      <c r="N27" s="18">
        <f>F27*Q4</f>
        <v>307.96199999999999</v>
      </c>
      <c r="O27" s="19"/>
      <c r="P27" s="18">
        <f>F27*Q4</f>
        <v>307.96199999999999</v>
      </c>
      <c r="Q27" s="19"/>
      <c r="R27" s="18">
        <f>F27*Q4</f>
        <v>307.96199999999999</v>
      </c>
      <c r="S27" s="19"/>
      <c r="T27" s="18">
        <f>F27*Q4</f>
        <v>307.96199999999999</v>
      </c>
      <c r="U27" s="19"/>
      <c r="V27" s="18">
        <f>F27*Q4</f>
        <v>307.96199999999999</v>
      </c>
      <c r="W27" s="19"/>
      <c r="X27" s="18">
        <f>F27*Q4</f>
        <v>307.96199999999999</v>
      </c>
      <c r="Y27" s="19"/>
      <c r="Z27" s="18">
        <f>G27*Q4</f>
        <v>359.28899999999999</v>
      </c>
      <c r="AA27" s="19"/>
      <c r="AB27" s="18">
        <f>G27*Q4</f>
        <v>359.28899999999999</v>
      </c>
      <c r="AC27" s="19"/>
      <c r="AD27" s="18">
        <f>G27*Q4</f>
        <v>359.28899999999999</v>
      </c>
      <c r="AE27" s="19"/>
      <c r="AF27" s="1">
        <f t="shared" si="14"/>
        <v>3849.686999999999</v>
      </c>
    </row>
    <row r="28" spans="1:32" ht="60" customHeight="1">
      <c r="A28" s="1"/>
      <c r="B28" s="25" t="s">
        <v>22</v>
      </c>
      <c r="C28" s="26"/>
      <c r="D28" s="26"/>
      <c r="E28" s="27"/>
      <c r="F28" s="4">
        <v>0.94</v>
      </c>
      <c r="G28" s="17">
        <v>1.0900000000000001</v>
      </c>
      <c r="H28" s="18">
        <f t="shared" si="15"/>
        <v>536.17599999999993</v>
      </c>
      <c r="I28" s="19"/>
      <c r="J28" s="18">
        <f t="shared" si="16"/>
        <v>536.17599999999993</v>
      </c>
      <c r="K28" s="19"/>
      <c r="L28" s="18">
        <f t="shared" si="17"/>
        <v>536.17599999999993</v>
      </c>
      <c r="M28" s="19"/>
      <c r="N28" s="18">
        <f>F28*Q4</f>
        <v>536.08199999999988</v>
      </c>
      <c r="O28" s="19"/>
      <c r="P28" s="18">
        <f>F28*Q4</f>
        <v>536.08199999999988</v>
      </c>
      <c r="Q28" s="19"/>
      <c r="R28" s="18">
        <f>F28*Q4</f>
        <v>536.08199999999988</v>
      </c>
      <c r="S28" s="19"/>
      <c r="T28" s="18">
        <f>F28*Q4</f>
        <v>536.08199999999988</v>
      </c>
      <c r="U28" s="19"/>
      <c r="V28" s="18">
        <f>F28*Q4</f>
        <v>536.08199999999988</v>
      </c>
      <c r="W28" s="19"/>
      <c r="X28" s="18">
        <f>F28*Q4</f>
        <v>536.08199999999988</v>
      </c>
      <c r="Y28" s="19"/>
      <c r="Z28" s="18">
        <f>G28*Q4</f>
        <v>621.62699999999995</v>
      </c>
      <c r="AA28" s="19"/>
      <c r="AB28" s="18">
        <f>G28*Q4</f>
        <v>621.62699999999995</v>
      </c>
      <c r="AC28" s="19"/>
      <c r="AD28" s="18">
        <f>G28*Q4</f>
        <v>621.62699999999995</v>
      </c>
      <c r="AE28" s="19"/>
      <c r="AF28" s="1">
        <f t="shared" si="14"/>
        <v>6689.9009999999998</v>
      </c>
    </row>
    <row r="29" spans="1:32" ht="58.5" customHeight="1">
      <c r="A29" s="1"/>
      <c r="B29" s="25" t="s">
        <v>23</v>
      </c>
      <c r="C29" s="26"/>
      <c r="D29" s="26"/>
      <c r="E29" s="27"/>
      <c r="F29" s="4">
        <v>0.77</v>
      </c>
      <c r="G29" s="17">
        <v>0.89</v>
      </c>
      <c r="H29" s="18">
        <f t="shared" si="15"/>
        <v>439.20799999999997</v>
      </c>
      <c r="I29" s="19"/>
      <c r="J29" s="18">
        <f t="shared" si="16"/>
        <v>439.20799999999997</v>
      </c>
      <c r="K29" s="19"/>
      <c r="L29" s="18">
        <f t="shared" si="17"/>
        <v>439.20799999999997</v>
      </c>
      <c r="M29" s="19"/>
      <c r="N29" s="18">
        <f>F29*Q4</f>
        <v>439.13099999999997</v>
      </c>
      <c r="O29" s="19"/>
      <c r="P29" s="18">
        <f>F29*Q4</f>
        <v>439.13099999999997</v>
      </c>
      <c r="Q29" s="19"/>
      <c r="R29" s="18">
        <f>F29*Q4</f>
        <v>439.13099999999997</v>
      </c>
      <c r="S29" s="19"/>
      <c r="T29" s="18">
        <f>F29*Q4</f>
        <v>439.13099999999997</v>
      </c>
      <c r="U29" s="19"/>
      <c r="V29" s="18">
        <f>F29*Q4</f>
        <v>439.13099999999997</v>
      </c>
      <c r="W29" s="19"/>
      <c r="X29" s="18">
        <f>F29*Q4</f>
        <v>439.13099999999997</v>
      </c>
      <c r="Y29" s="19"/>
      <c r="Z29" s="18">
        <f>G29*Q4</f>
        <v>507.56699999999995</v>
      </c>
      <c r="AA29" s="19"/>
      <c r="AB29" s="18">
        <f>G29*Q4</f>
        <v>507.56699999999995</v>
      </c>
      <c r="AC29" s="19"/>
      <c r="AD29" s="18">
        <f>G29*Q4</f>
        <v>507.56699999999995</v>
      </c>
      <c r="AE29" s="19"/>
      <c r="AF29" s="1">
        <f t="shared" si="14"/>
        <v>5475.110999999999</v>
      </c>
    </row>
    <row r="30" spans="1:32" ht="45.75" customHeight="1">
      <c r="A30" s="1"/>
      <c r="B30" s="25" t="s">
        <v>24</v>
      </c>
      <c r="C30" s="26"/>
      <c r="D30" s="26"/>
      <c r="E30" s="27"/>
      <c r="F30" s="4">
        <v>1.67</v>
      </c>
      <c r="G30" s="17">
        <v>1.94</v>
      </c>
      <c r="H30" s="18">
        <f t="shared" si="15"/>
        <v>952.56799999999987</v>
      </c>
      <c r="I30" s="19"/>
      <c r="J30" s="18">
        <f t="shared" si="16"/>
        <v>952.56799999999987</v>
      </c>
      <c r="K30" s="19"/>
      <c r="L30" s="18">
        <f t="shared" si="17"/>
        <v>952.56799999999987</v>
      </c>
      <c r="M30" s="19"/>
      <c r="N30" s="18">
        <f>F30*Q4</f>
        <v>952.40099999999984</v>
      </c>
      <c r="O30" s="19"/>
      <c r="P30" s="18">
        <f>F30*Q4</f>
        <v>952.40099999999984</v>
      </c>
      <c r="Q30" s="19"/>
      <c r="R30" s="18">
        <f>F30*Q4</f>
        <v>952.40099999999984</v>
      </c>
      <c r="S30" s="19"/>
      <c r="T30" s="18">
        <f>F30*Q4</f>
        <v>952.40099999999984</v>
      </c>
      <c r="U30" s="19"/>
      <c r="V30" s="18">
        <f>F30*Q4</f>
        <v>952.40099999999984</v>
      </c>
      <c r="W30" s="19"/>
      <c r="X30" s="18">
        <f>F30*Q4</f>
        <v>952.40099999999984</v>
      </c>
      <c r="Y30" s="19"/>
      <c r="Z30" s="18">
        <f>G30*Q4</f>
        <v>1106.3819999999998</v>
      </c>
      <c r="AA30" s="19"/>
      <c r="AB30" s="18">
        <f>G30*Q4</f>
        <v>1106.3819999999998</v>
      </c>
      <c r="AC30" s="19"/>
      <c r="AD30" s="18">
        <f>G30*Q4</f>
        <v>1106.3819999999998</v>
      </c>
      <c r="AE30" s="19"/>
      <c r="AF30" s="1">
        <f t="shared" si="14"/>
        <v>11891.255999999998</v>
      </c>
    </row>
    <row r="31" spans="1:32">
      <c r="A31" s="1"/>
      <c r="B31" s="29" t="s">
        <v>25</v>
      </c>
      <c r="C31" s="30"/>
      <c r="D31" s="30"/>
      <c r="E31" s="30"/>
      <c r="F31" s="31"/>
      <c r="G31" s="14"/>
      <c r="H31" s="18"/>
      <c r="I31" s="19"/>
      <c r="J31" s="18"/>
      <c r="K31" s="19"/>
      <c r="L31" s="18"/>
      <c r="M31" s="19"/>
      <c r="N31" s="18"/>
      <c r="O31" s="19"/>
      <c r="P31" s="18"/>
      <c r="Q31" s="19"/>
      <c r="R31" s="18"/>
      <c r="S31" s="19"/>
      <c r="T31" s="18"/>
      <c r="U31" s="19"/>
      <c r="V31" s="18"/>
      <c r="W31" s="19"/>
      <c r="X31" s="18"/>
      <c r="Y31" s="19"/>
      <c r="Z31" s="18"/>
      <c r="AA31" s="19"/>
      <c r="AB31" s="18"/>
      <c r="AC31" s="19"/>
      <c r="AD31" s="18"/>
      <c r="AE31" s="19"/>
      <c r="AF31" s="1">
        <f t="shared" si="14"/>
        <v>0</v>
      </c>
    </row>
    <row r="32" spans="1:32">
      <c r="A32" s="1"/>
      <c r="B32" s="38"/>
      <c r="C32" s="39"/>
      <c r="D32" s="39"/>
      <c r="E32" s="39"/>
      <c r="F32" s="40"/>
      <c r="G32" s="16"/>
      <c r="H32" s="18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19"/>
      <c r="AF32" s="1"/>
    </row>
    <row r="33" spans="1:32">
      <c r="A33" s="1">
        <v>4</v>
      </c>
      <c r="B33" s="32" t="s">
        <v>26</v>
      </c>
      <c r="C33" s="33"/>
      <c r="D33" s="33"/>
      <c r="E33" s="33"/>
      <c r="F33" s="34"/>
      <c r="G33" s="10"/>
      <c r="H33" s="18">
        <f>H24+H14</f>
        <v>3952.8719999999994</v>
      </c>
      <c r="I33" s="19"/>
      <c r="J33" s="18">
        <f t="shared" ref="J33:AB33" si="18">J24+J14</f>
        <v>3952.8719999999994</v>
      </c>
      <c r="K33" s="19"/>
      <c r="L33" s="18">
        <f t="shared" si="18"/>
        <v>3952.8719999999994</v>
      </c>
      <c r="M33" s="19"/>
      <c r="N33" s="18">
        <f t="shared" si="18"/>
        <v>3952.1789999999996</v>
      </c>
      <c r="O33" s="19"/>
      <c r="P33" s="18">
        <f t="shared" si="18"/>
        <v>7644.878999999999</v>
      </c>
      <c r="Q33" s="19"/>
      <c r="R33" s="18">
        <f t="shared" si="18"/>
        <v>6452.1790000000001</v>
      </c>
      <c r="S33" s="19"/>
      <c r="T33" s="18">
        <f t="shared" si="18"/>
        <v>3952.1789999999996</v>
      </c>
      <c r="U33" s="19"/>
      <c r="V33" s="18">
        <f t="shared" si="18"/>
        <v>5958.0389999999998</v>
      </c>
      <c r="W33" s="19"/>
      <c r="X33" s="18">
        <f t="shared" si="18"/>
        <v>8848.4789999999994</v>
      </c>
      <c r="Y33" s="19"/>
      <c r="Z33" s="18">
        <f t="shared" si="18"/>
        <v>10946.412</v>
      </c>
      <c r="AA33" s="19"/>
      <c r="AB33" s="18">
        <f t="shared" si="18"/>
        <v>4585.2119999999995</v>
      </c>
      <c r="AC33" s="19"/>
      <c r="AD33" s="18">
        <f>AD24+AD14</f>
        <v>4585.2119999999995</v>
      </c>
      <c r="AE33" s="19"/>
      <c r="AF33" s="1">
        <f>SUM(H33:AE33)</f>
        <v>68783.385999999999</v>
      </c>
    </row>
    <row r="34" spans="1:32">
      <c r="A34" s="1"/>
      <c r="B34" s="38"/>
      <c r="C34" s="39"/>
      <c r="D34" s="39"/>
      <c r="E34" s="39"/>
      <c r="F34" s="40"/>
      <c r="G34" s="16"/>
      <c r="H34" s="18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19"/>
      <c r="AF34" s="1">
        <f>SUM(H34:AD34)</f>
        <v>0</v>
      </c>
    </row>
    <row r="35" spans="1:32">
      <c r="A35" s="1">
        <v>5</v>
      </c>
      <c r="B35" s="32" t="s">
        <v>29</v>
      </c>
      <c r="C35" s="33"/>
      <c r="D35" s="33"/>
      <c r="E35" s="33"/>
      <c r="F35" s="34"/>
      <c r="G35" s="10"/>
      <c r="H35" s="18">
        <f>-33346.07+H10+I10-H33</f>
        <v>-30676.171999999999</v>
      </c>
      <c r="I35" s="19"/>
      <c r="J35" s="18">
        <f>H35+J10+K10-J33</f>
        <v>-26700.663999999997</v>
      </c>
      <c r="K35" s="19"/>
      <c r="L35" s="18">
        <f>J35+L10+M10-L33</f>
        <v>-26156.905999999995</v>
      </c>
      <c r="M35" s="19"/>
      <c r="N35" s="18">
        <f>L35+N10+O10-N33</f>
        <v>-23987.044999999995</v>
      </c>
      <c r="O35" s="19"/>
      <c r="P35" s="18">
        <f t="shared" ref="P35" si="19">N35+P10+Q10-P33</f>
        <v>-27499.993999999992</v>
      </c>
      <c r="Q35" s="19"/>
      <c r="R35" s="18">
        <f t="shared" ref="R35" si="20">P35+R10+S10-R33</f>
        <v>-31619.52299999999</v>
      </c>
      <c r="S35" s="19"/>
      <c r="T35" s="18">
        <f t="shared" ref="T35" si="21">R35+T10+U10-T33</f>
        <v>-32798.711999999985</v>
      </c>
      <c r="U35" s="19"/>
      <c r="V35" s="18">
        <f t="shared" ref="V35" si="22">T35+V10+W10-V33</f>
        <v>-32695.800999999985</v>
      </c>
      <c r="W35" s="19"/>
      <c r="X35" s="18">
        <f t="shared" ref="X35" si="23">V35+X10+Y10-X33</f>
        <v>-37908.139999999985</v>
      </c>
      <c r="Y35" s="19"/>
      <c r="Z35" s="18">
        <f t="shared" ref="Z35" si="24">X35+Z10+AA10-Z33</f>
        <v>-45402.671999999991</v>
      </c>
      <c r="AA35" s="19"/>
      <c r="AB35" s="18">
        <f t="shared" ref="AB35" si="25">Z35+AB10+AC10-AB33</f>
        <v>-46440.433999999994</v>
      </c>
      <c r="AC35" s="19"/>
      <c r="AD35" s="18">
        <f t="shared" ref="AD35" si="26">AB35+AD10+AE10-AD33</f>
        <v>-47074.155999999995</v>
      </c>
      <c r="AE35" s="19"/>
      <c r="AF35" s="1">
        <f>SUM(H35:AD35)</f>
        <v>-408960.21899999998</v>
      </c>
    </row>
    <row r="36" spans="1:32">
      <c r="A36" s="1">
        <v>6</v>
      </c>
      <c r="B36" s="32" t="s">
        <v>32</v>
      </c>
      <c r="C36" s="33"/>
      <c r="D36" s="33"/>
      <c r="E36" s="33"/>
      <c r="F36" s="34"/>
      <c r="G36" s="10"/>
      <c r="H36" s="18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19"/>
      <c r="AF36" s="6">
        <f>AD35</f>
        <v>-47074.155999999995</v>
      </c>
    </row>
  </sheetData>
  <mergeCells count="280">
    <mergeCell ref="T20:U20"/>
    <mergeCell ref="V20:W20"/>
    <mergeCell ref="X20:Y20"/>
    <mergeCell ref="Z20:AA20"/>
    <mergeCell ref="AB20:AC20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B15:G15"/>
    <mergeCell ref="B16:G16"/>
    <mergeCell ref="B17:G17"/>
    <mergeCell ref="B18:G18"/>
    <mergeCell ref="B19:G19"/>
    <mergeCell ref="B20:G20"/>
    <mergeCell ref="B21:G21"/>
    <mergeCell ref="B22:G22"/>
    <mergeCell ref="AD17:AE17"/>
    <mergeCell ref="H17:I17"/>
    <mergeCell ref="J17:K17"/>
    <mergeCell ref="L17:M17"/>
    <mergeCell ref="N17:O17"/>
    <mergeCell ref="P17:Q17"/>
    <mergeCell ref="R17:S17"/>
    <mergeCell ref="T17:U17"/>
    <mergeCell ref="V17:W17"/>
    <mergeCell ref="AD16:AE16"/>
    <mergeCell ref="H16:I16"/>
    <mergeCell ref="J16:K16"/>
    <mergeCell ref="L16:M16"/>
    <mergeCell ref="N16:O16"/>
    <mergeCell ref="P16:Q16"/>
    <mergeCell ref="R16:S16"/>
    <mergeCell ref="T16:U16"/>
    <mergeCell ref="V16:W16"/>
    <mergeCell ref="B36:F36"/>
    <mergeCell ref="B24:F24"/>
    <mergeCell ref="B31:F31"/>
    <mergeCell ref="B23:F23"/>
    <mergeCell ref="B33:F33"/>
    <mergeCell ref="B34:F34"/>
    <mergeCell ref="B35:F35"/>
    <mergeCell ref="B30:E30"/>
    <mergeCell ref="B32:F32"/>
    <mergeCell ref="J35:K35"/>
    <mergeCell ref="L26:M26"/>
    <mergeCell ref="L27:M27"/>
    <mergeCell ref="L28:M28"/>
    <mergeCell ref="L29:M29"/>
    <mergeCell ref="L30:M30"/>
    <mergeCell ref="L33:M33"/>
    <mergeCell ref="L35:M35"/>
    <mergeCell ref="N33:O33"/>
    <mergeCell ref="N35:O35"/>
    <mergeCell ref="P24:Q24"/>
    <mergeCell ref="P25:Q25"/>
    <mergeCell ref="P26:Q26"/>
    <mergeCell ref="A2:AD2"/>
    <mergeCell ref="A3:AD3"/>
    <mergeCell ref="B28:E28"/>
    <mergeCell ref="B29:E29"/>
    <mergeCell ref="B25:E25"/>
    <mergeCell ref="B26:E26"/>
    <mergeCell ref="B27:E27"/>
    <mergeCell ref="B10:F10"/>
    <mergeCell ref="B11:F11"/>
    <mergeCell ref="B12:F12"/>
    <mergeCell ref="B13:F13"/>
    <mergeCell ref="B14:F14"/>
    <mergeCell ref="H6:I6"/>
    <mergeCell ref="B6:F6"/>
    <mergeCell ref="B7:F7"/>
    <mergeCell ref="B8:F8"/>
    <mergeCell ref="B9:F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29:I29"/>
    <mergeCell ref="H30:I30"/>
    <mergeCell ref="H33:I33"/>
    <mergeCell ref="J24:K24"/>
    <mergeCell ref="J25:K25"/>
    <mergeCell ref="J26:K26"/>
    <mergeCell ref="J27:K27"/>
    <mergeCell ref="J28:K28"/>
    <mergeCell ref="J29:K29"/>
    <mergeCell ref="J30:K30"/>
    <mergeCell ref="J33:K33"/>
    <mergeCell ref="H24:I24"/>
    <mergeCell ref="H25:I25"/>
    <mergeCell ref="H26:I26"/>
    <mergeCell ref="H27:I27"/>
    <mergeCell ref="H28:I28"/>
    <mergeCell ref="N29:O29"/>
    <mergeCell ref="N30:O30"/>
    <mergeCell ref="L24:M24"/>
    <mergeCell ref="L25:M25"/>
    <mergeCell ref="P27:Q27"/>
    <mergeCell ref="P28:Q28"/>
    <mergeCell ref="P29:Q29"/>
    <mergeCell ref="P30:Q30"/>
    <mergeCell ref="P33:Q33"/>
    <mergeCell ref="P35:Q35"/>
    <mergeCell ref="N24:O24"/>
    <mergeCell ref="N25:O25"/>
    <mergeCell ref="N26:O26"/>
    <mergeCell ref="N27:O27"/>
    <mergeCell ref="N28:O28"/>
    <mergeCell ref="R29:S29"/>
    <mergeCell ref="R30:S30"/>
    <mergeCell ref="R33:S33"/>
    <mergeCell ref="R35:S35"/>
    <mergeCell ref="T24:U24"/>
    <mergeCell ref="T25:U25"/>
    <mergeCell ref="T26:U26"/>
    <mergeCell ref="T27:U27"/>
    <mergeCell ref="T28:U28"/>
    <mergeCell ref="T29:U29"/>
    <mergeCell ref="T30:U30"/>
    <mergeCell ref="T33:U33"/>
    <mergeCell ref="T35:U35"/>
    <mergeCell ref="R24:S24"/>
    <mergeCell ref="R25:S25"/>
    <mergeCell ref="R26:S26"/>
    <mergeCell ref="R27:S27"/>
    <mergeCell ref="R28:S28"/>
    <mergeCell ref="V29:W29"/>
    <mergeCell ref="V30:W30"/>
    <mergeCell ref="V33:W33"/>
    <mergeCell ref="V35:W35"/>
    <mergeCell ref="X24:Y24"/>
    <mergeCell ref="X25:Y25"/>
    <mergeCell ref="X26:Y26"/>
    <mergeCell ref="X27:Y27"/>
    <mergeCell ref="X28:Y28"/>
    <mergeCell ref="X29:Y29"/>
    <mergeCell ref="X30:Y30"/>
    <mergeCell ref="X33:Y33"/>
    <mergeCell ref="X35:Y35"/>
    <mergeCell ref="V24:W24"/>
    <mergeCell ref="V25:W25"/>
    <mergeCell ref="V26:W26"/>
    <mergeCell ref="V27:W27"/>
    <mergeCell ref="V28:W28"/>
    <mergeCell ref="AB27:AC27"/>
    <mergeCell ref="AB28:AC28"/>
    <mergeCell ref="AB29:AC29"/>
    <mergeCell ref="AB30:AC30"/>
    <mergeCell ref="AB33:AC33"/>
    <mergeCell ref="AB35:AC35"/>
    <mergeCell ref="Z24:AA24"/>
    <mergeCell ref="Z25:AA25"/>
    <mergeCell ref="Z26:AA26"/>
    <mergeCell ref="Z27:AA27"/>
    <mergeCell ref="Z28:AA28"/>
    <mergeCell ref="AB14:AC14"/>
    <mergeCell ref="Z14:AA14"/>
    <mergeCell ref="X14:Y14"/>
    <mergeCell ref="V14:W14"/>
    <mergeCell ref="T14:U14"/>
    <mergeCell ref="AD29:AE29"/>
    <mergeCell ref="AD30:AE30"/>
    <mergeCell ref="AD33:AE33"/>
    <mergeCell ref="AD35:AE35"/>
    <mergeCell ref="AD14:AE14"/>
    <mergeCell ref="AD15:AE15"/>
    <mergeCell ref="AD22:AE22"/>
    <mergeCell ref="AD24:AE24"/>
    <mergeCell ref="AD25:AE25"/>
    <mergeCell ref="AD26:AE26"/>
    <mergeCell ref="AD27:AE27"/>
    <mergeCell ref="AD28:AE28"/>
    <mergeCell ref="Z29:AA29"/>
    <mergeCell ref="Z30:AA30"/>
    <mergeCell ref="Z33:AA33"/>
    <mergeCell ref="Z35:AA35"/>
    <mergeCell ref="AB24:AC24"/>
    <mergeCell ref="AB25:AC25"/>
    <mergeCell ref="AB26:AC26"/>
    <mergeCell ref="H14:I14"/>
    <mergeCell ref="H15:I15"/>
    <mergeCell ref="H22:I22"/>
    <mergeCell ref="J15:K15"/>
    <mergeCell ref="J22:K22"/>
    <mergeCell ref="R14:S14"/>
    <mergeCell ref="P14:Q14"/>
    <mergeCell ref="N14:O14"/>
    <mergeCell ref="L14:M14"/>
    <mergeCell ref="J14:K14"/>
    <mergeCell ref="H20:I20"/>
    <mergeCell ref="H21:I21"/>
    <mergeCell ref="J20:K20"/>
    <mergeCell ref="L20:M20"/>
    <mergeCell ref="N20:O20"/>
    <mergeCell ref="P20:Q20"/>
    <mergeCell ref="R20:S20"/>
    <mergeCell ref="H18:I18"/>
    <mergeCell ref="H19:I19"/>
    <mergeCell ref="J18:K18"/>
    <mergeCell ref="L18:M18"/>
    <mergeCell ref="N18:O18"/>
    <mergeCell ref="P18:Q18"/>
    <mergeCell ref="R18:S18"/>
    <mergeCell ref="AB15:AC15"/>
    <mergeCell ref="AB22:AC22"/>
    <mergeCell ref="R15:S15"/>
    <mergeCell ref="R22:S22"/>
    <mergeCell ref="T15:U15"/>
    <mergeCell ref="T22:U22"/>
    <mergeCell ref="V15:W15"/>
    <mergeCell ref="V22:W22"/>
    <mergeCell ref="L15:M15"/>
    <mergeCell ref="L22:M22"/>
    <mergeCell ref="N15:O15"/>
    <mergeCell ref="N22:O22"/>
    <mergeCell ref="P15:Q15"/>
    <mergeCell ref="P22:Q22"/>
    <mergeCell ref="X16:Y16"/>
    <mergeCell ref="Z16:AA16"/>
    <mergeCell ref="AB16:AC16"/>
    <mergeCell ref="X17:Y17"/>
    <mergeCell ref="Z17:AA17"/>
    <mergeCell ref="AB17:AC17"/>
    <mergeCell ref="T18:U18"/>
    <mergeCell ref="V18:W18"/>
    <mergeCell ref="X18:Y18"/>
    <mergeCell ref="Z18:AA18"/>
    <mergeCell ref="H36:AE36"/>
    <mergeCell ref="A4:P4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H35:I35"/>
    <mergeCell ref="H12:AE12"/>
    <mergeCell ref="H13:AE13"/>
    <mergeCell ref="H23:AE23"/>
    <mergeCell ref="H32:AE32"/>
    <mergeCell ref="H34:AE34"/>
    <mergeCell ref="X15:Y15"/>
    <mergeCell ref="X22:Y22"/>
    <mergeCell ref="Z15:AA15"/>
    <mergeCell ref="Z22:AA22"/>
    <mergeCell ref="AB18:AC18"/>
    <mergeCell ref="AD18:AE18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2018-02-06T08:13:28Z</dcterms:modified>
</cp:coreProperties>
</file>