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Q48" i="1"/>
  <c r="Q46"/>
  <c r="M33"/>
  <c r="O37"/>
  <c r="G48"/>
  <c r="G46"/>
  <c r="AC43"/>
  <c r="AC42"/>
  <c r="AC41"/>
  <c r="AC40"/>
  <c r="AC39"/>
  <c r="AC38"/>
  <c r="AC37"/>
  <c r="AC36"/>
  <c r="AC35"/>
  <c r="AA43"/>
  <c r="AA42"/>
  <c r="AA41"/>
  <c r="AA40"/>
  <c r="AA39"/>
  <c r="AA38"/>
  <c r="AA37"/>
  <c r="AA36"/>
  <c r="AA35"/>
  <c r="AA34"/>
  <c r="Y43"/>
  <c r="Y42"/>
  <c r="Y41"/>
  <c r="Y40"/>
  <c r="Y39"/>
  <c r="Y38"/>
  <c r="Y37"/>
  <c r="Y36"/>
  <c r="Y35"/>
  <c r="Y34"/>
  <c r="W43"/>
  <c r="W42"/>
  <c r="W41"/>
  <c r="W40"/>
  <c r="W39"/>
  <c r="W38"/>
  <c r="W37"/>
  <c r="W36"/>
  <c r="W35"/>
  <c r="U43"/>
  <c r="U42"/>
  <c r="U41"/>
  <c r="U40"/>
  <c r="U39"/>
  <c r="S43"/>
  <c r="S42"/>
  <c r="S41"/>
  <c r="S40"/>
  <c r="Q43"/>
  <c r="Q42"/>
  <c r="Q41"/>
  <c r="Q40"/>
  <c r="O43"/>
  <c r="O42"/>
  <c r="O41"/>
  <c r="O40"/>
  <c r="M43"/>
  <c r="M42"/>
  <c r="M41"/>
  <c r="M40"/>
  <c r="M39"/>
  <c r="K43"/>
  <c r="K42"/>
  <c r="K41"/>
  <c r="K40"/>
  <c r="K39"/>
  <c r="I43"/>
  <c r="I42"/>
  <c r="I41"/>
  <c r="I40"/>
  <c r="G43"/>
  <c r="G42"/>
  <c r="G41"/>
  <c r="G40"/>
  <c r="AC34"/>
  <c r="W34"/>
  <c r="G34"/>
  <c r="AC33"/>
  <c r="AC46"/>
  <c r="I33"/>
  <c r="I46" s="1"/>
  <c r="K33"/>
  <c r="O33"/>
  <c r="Q33"/>
  <c r="S33"/>
  <c r="U33"/>
  <c r="W33"/>
  <c r="Y33"/>
  <c r="AA33"/>
  <c r="AA46" s="1"/>
  <c r="G33"/>
  <c r="I14"/>
  <c r="K14"/>
  <c r="M14"/>
  <c r="O14"/>
  <c r="Q14"/>
  <c r="S14"/>
  <c r="U14"/>
  <c r="W14"/>
  <c r="Y14"/>
  <c r="AA14"/>
  <c r="AC14"/>
  <c r="G14"/>
  <c r="AE43"/>
  <c r="AE42"/>
  <c r="AE41"/>
  <c r="AE40"/>
  <c r="Y46" l="1"/>
  <c r="W46"/>
  <c r="U46"/>
  <c r="S46"/>
  <c r="O46"/>
  <c r="M46"/>
  <c r="K46"/>
  <c r="U38"/>
  <c r="U37"/>
  <c r="U36"/>
  <c r="U35"/>
  <c r="U34"/>
  <c r="S39"/>
  <c r="S38"/>
  <c r="S37"/>
  <c r="S36"/>
  <c r="S35"/>
  <c r="S34"/>
  <c r="Q39"/>
  <c r="Q38"/>
  <c r="Q37"/>
  <c r="Q36"/>
  <c r="Q35"/>
  <c r="Q34"/>
  <c r="O39"/>
  <c r="O38"/>
  <c r="O36"/>
  <c r="O35"/>
  <c r="O34"/>
  <c r="M38"/>
  <c r="M37"/>
  <c r="M36"/>
  <c r="M35"/>
  <c r="M34"/>
  <c r="K38"/>
  <c r="K37"/>
  <c r="K36"/>
  <c r="K35"/>
  <c r="K34"/>
  <c r="I39"/>
  <c r="I38"/>
  <c r="I37"/>
  <c r="I36"/>
  <c r="I35"/>
  <c r="I34"/>
  <c r="G39"/>
  <c r="G38"/>
  <c r="G37"/>
  <c r="G36"/>
  <c r="G35"/>
  <c r="AE10"/>
  <c r="AE9"/>
  <c r="H11"/>
  <c r="J8" s="1"/>
  <c r="J11" s="1"/>
  <c r="L8" s="1"/>
  <c r="L11" s="1"/>
  <c r="N8" s="1"/>
  <c r="N11" s="1"/>
  <c r="P8" s="1"/>
  <c r="P11" s="1"/>
  <c r="R8" s="1"/>
  <c r="R11" s="1"/>
  <c r="T8" s="1"/>
  <c r="T11" s="1"/>
  <c r="V8" s="1"/>
  <c r="V11" s="1"/>
  <c r="X8" s="1"/>
  <c r="X11" s="1"/>
  <c r="Z8" s="1"/>
  <c r="Z11" s="1"/>
  <c r="AB8" s="1"/>
  <c r="AB11" s="1"/>
  <c r="AD8" s="1"/>
  <c r="AD11" s="1"/>
  <c r="G11"/>
  <c r="I8" s="1"/>
  <c r="I11" s="1"/>
  <c r="K8" s="1"/>
  <c r="AE44"/>
  <c r="AE47"/>
  <c r="AE14" l="1"/>
  <c r="K11" l="1"/>
  <c r="M8" l="1"/>
  <c r="M11" s="1"/>
  <c r="O8" l="1"/>
  <c r="O11" s="1"/>
  <c r="Q8" s="1"/>
  <c r="Q11" s="1"/>
  <c r="S8" s="1"/>
  <c r="S11" s="1"/>
  <c r="U8" s="1"/>
  <c r="U11" l="1"/>
  <c r="W8" s="1"/>
  <c r="W11" l="1"/>
  <c r="Y8" s="1"/>
  <c r="Y11" l="1"/>
  <c r="AA8" s="1"/>
  <c r="AA11" l="1"/>
  <c r="AC8" s="1"/>
  <c r="AE8" l="1"/>
  <c r="AC11"/>
  <c r="AE11" s="1"/>
  <c r="AE38" l="1"/>
  <c r="AE37"/>
  <c r="AE36"/>
  <c r="AE35"/>
  <c r="AE39"/>
  <c r="AE33"/>
  <c r="AE34"/>
  <c r="AE46" l="1"/>
  <c r="I48" l="1"/>
  <c r="K48" s="1"/>
  <c r="M48" s="1"/>
  <c r="O48" s="1"/>
  <c r="S48" s="1"/>
  <c r="U48" s="1"/>
  <c r="W48" s="1"/>
  <c r="Y48" s="1"/>
  <c r="AA48" s="1"/>
  <c r="AC48" s="1"/>
  <c r="AE49" s="1"/>
  <c r="AE48" l="1"/>
</calcChain>
</file>

<file path=xl/sharedStrings.xml><?xml version="1.0" encoding="utf-8"?>
<sst xmlns="http://schemas.openxmlformats.org/spreadsheetml/2006/main" count="80" uniqueCount="58">
  <si>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</si>
  <si>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</si>
  <si>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</si>
  <si>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</si>
  <si>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</si>
  <si>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</si>
  <si>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</si>
  <si>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</si>
  <si>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</si>
  <si>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</si>
  <si>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</si>
  <si>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</si>
  <si>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</si>
  <si>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</si>
  <si>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</si>
  <si>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</si>
  <si>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</si>
  <si>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</si>
  <si>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</si>
  <si>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</si>
  <si>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</si>
  <si>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</si>
  <si>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</si>
  <si>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</si>
  <si>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</si>
  <si>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</si>
  <si>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</si>
  <si>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</si>
  <si>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</si>
  <si>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</si>
  <si>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</si>
  <si>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</si>
  <si>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</si>
  <si>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</si>
  <si>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</si>
  <si>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</si>
  <si>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</si>
  <si>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ул.Юности 20, S= </t>
  </si>
  <si>
    <t>ОДН за ХВС</t>
  </si>
  <si>
    <t>ОДН за ГВС</t>
  </si>
  <si>
    <t>ОДН за электроэнергию</t>
  </si>
  <si>
    <t>ОДН за водоотведение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</si>
  <si>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2018 год</t>
  </si>
  <si>
    <t xml:space="preserve">плотнические работы </t>
  </si>
  <si>
    <t>смена уличного подъездного освещения</t>
  </si>
  <si>
    <t>электромонтажные работы (смена уличного подъездного освещения, смена вводного автомата)</t>
  </si>
  <si>
    <t>восстановление сбросника системы хвс</t>
  </si>
  <si>
    <t>демонтаж подъездных оконных рам на летний период</t>
  </si>
  <si>
    <t>Консервация летнего полива и частичная замена канализационной трубы</t>
  </si>
  <si>
    <t>монтаж хомута</t>
  </si>
  <si>
    <t>замена лампочек за август</t>
  </si>
  <si>
    <t>восстановление подвальной двери</t>
  </si>
  <si>
    <t>монтаж хомута и развоздущивание систем отопления</t>
  </si>
  <si>
    <t>установка уличного освещения</t>
  </si>
  <si>
    <t>плотнические работы за сентябрь</t>
  </si>
  <si>
    <t>электромонтажные работы за октябрь</t>
  </si>
  <si>
    <t>плотнические работы за октябрь</t>
  </si>
  <si>
    <t>прочистка канализации 18.10.2018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</si>
</sst>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E49"/>
  <sheetViews>
    <sheetView tabSelected="1" zoomScale="70" zoomScaleNormal="70" workbookViewId="0">
      <pane xSplit="6" ySplit="7" topLeftCell="I8" activePane="bottomRight" state="frozen"/>
      <selection pane="topRight" activeCell="H1" sqref="H1"/>
      <selection pane="bottomLeft" activeCell="A8" sqref="A8"/>
      <selection pane="bottomRight" activeCell="AB11" sqref="AB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7" width="10.5703125" bestFit="1" customWidth="1"/>
    <col min="8" max="8" width="9.5703125" bestFit="1" customWidth="1"/>
    <col min="9" max="9" width="10.5703125" bestFit="1" customWidth="1"/>
    <col min="10" max="10" width="9.5703125" bestFit="1" customWidth="1"/>
    <col min="11" max="11" width="10.5703125" bestFit="1" customWidth="1"/>
    <col min="12" max="12" width="9.5703125" bestFit="1" customWidth="1"/>
    <col min="13" max="13" width="10.5703125" bestFit="1" customWidth="1"/>
    <col min="14" max="14" width="9.5703125" bestFit="1" customWidth="1"/>
    <col min="15" max="15" width="10.5703125" bestFit="1" customWidth="1"/>
    <col min="16" max="16" width="9.5703125" bestFit="1" customWidth="1"/>
    <col min="17" max="17" width="10.5703125" bestFit="1" customWidth="1"/>
    <col min="18" max="18" width="9.5703125" bestFit="1" customWidth="1"/>
    <col min="19" max="19" width="10.5703125" bestFit="1" customWidth="1"/>
    <col min="20" max="20" width="9.5703125" bestFit="1" customWidth="1"/>
    <col min="21" max="21" width="10.5703125" bestFit="1" customWidth="1"/>
    <col min="22" max="22" width="9.5703125" bestFit="1" customWidth="1"/>
    <col min="23" max="23" width="10.5703125" bestFit="1" customWidth="1"/>
    <col min="24" max="24" width="9.5703125" bestFit="1" customWidth="1"/>
    <col min="25" max="25" width="10.5703125" bestFit="1" customWidth="1"/>
    <col min="26" max="26" width="9.5703125" bestFit="1" customWidth="1"/>
    <col min="27" max="27" width="10.5703125" bestFit="1" customWidth="1"/>
    <col min="28" max="28" width="9.5703125" bestFit="1" customWidth="1"/>
    <col min="29" max="29" width="10.5703125" bestFit="1" customWidth="1"/>
    <col min="30" max="30" width="9.5703125" bestFit="1" customWidth="1"/>
  </cols>
  <sheetData>
    <row r="2" spans="1:31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7"/>
    </row>
    <row r="3" spans="1:31">
      <c r="A3" s="29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7"/>
    </row>
    <row r="4" spans="1:31">
      <c r="A4" s="26" t="s">
        <v>37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9">
        <v>1725.3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37" t="s">
        <v>1</v>
      </c>
      <c r="C6" s="38"/>
      <c r="D6" s="38"/>
      <c r="E6" s="38"/>
      <c r="F6" s="39"/>
      <c r="G6" s="27" t="s">
        <v>2</v>
      </c>
      <c r="H6" s="28"/>
      <c r="I6" s="27" t="s">
        <v>3</v>
      </c>
      <c r="J6" s="28"/>
      <c r="K6" s="27" t="s">
        <v>4</v>
      </c>
      <c r="L6" s="28"/>
      <c r="M6" s="27" t="s">
        <v>5</v>
      </c>
      <c r="N6" s="28"/>
      <c r="O6" s="27" t="s">
        <v>6</v>
      </c>
      <c r="P6" s="28"/>
      <c r="Q6" s="27" t="s">
        <v>7</v>
      </c>
      <c r="R6" s="28"/>
      <c r="S6" s="27" t="s">
        <v>8</v>
      </c>
      <c r="T6" s="28"/>
      <c r="U6" s="27" t="s">
        <v>9</v>
      </c>
      <c r="V6" s="28"/>
      <c r="W6" s="27" t="s">
        <v>10</v>
      </c>
      <c r="X6" s="28"/>
      <c r="Y6" s="27" t="s">
        <v>11</v>
      </c>
      <c r="Z6" s="28"/>
      <c r="AA6" s="27" t="s">
        <v>12</v>
      </c>
      <c r="AB6" s="28"/>
      <c r="AC6" s="27" t="s">
        <v>13</v>
      </c>
      <c r="AD6" s="28"/>
      <c r="AE6" s="1" t="s">
        <v>31</v>
      </c>
    </row>
    <row r="7" spans="1:31">
      <c r="A7" s="1">
        <v>1</v>
      </c>
      <c r="B7" s="40" t="s">
        <v>14</v>
      </c>
      <c r="C7" s="41"/>
      <c r="D7" s="41"/>
      <c r="E7" s="41"/>
      <c r="F7" s="42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34" t="s">
        <v>15</v>
      </c>
      <c r="C8" s="35"/>
      <c r="D8" s="35"/>
      <c r="E8" s="35"/>
      <c r="F8" s="36"/>
      <c r="G8" s="8">
        <v>339168.57</v>
      </c>
      <c r="H8" s="8">
        <v>16042.08</v>
      </c>
      <c r="I8" s="8">
        <f>G11</f>
        <v>351853.31</v>
      </c>
      <c r="J8" s="8">
        <f>H11</f>
        <v>16042.08</v>
      </c>
      <c r="K8" s="8">
        <f t="shared" ref="K8:AD8" si="0">I11</f>
        <v>356220.94</v>
      </c>
      <c r="L8" s="8">
        <f t="shared" si="0"/>
        <v>16027.17</v>
      </c>
      <c r="M8" s="8">
        <f t="shared" si="0"/>
        <v>363482.48000000004</v>
      </c>
      <c r="N8" s="8">
        <f t="shared" si="0"/>
        <v>16027.17</v>
      </c>
      <c r="O8" s="8">
        <f t="shared" si="0"/>
        <v>377172.23000000004</v>
      </c>
      <c r="P8" s="8">
        <f t="shared" si="0"/>
        <v>16027.17</v>
      </c>
      <c r="Q8" s="8">
        <f t="shared" si="0"/>
        <v>388504.89000000007</v>
      </c>
      <c r="R8" s="8">
        <f t="shared" si="0"/>
        <v>16027.17</v>
      </c>
      <c r="S8" s="8">
        <f t="shared" si="0"/>
        <v>395873.0400000001</v>
      </c>
      <c r="T8" s="8">
        <f t="shared" si="0"/>
        <v>15999.39</v>
      </c>
      <c r="U8" s="8">
        <f t="shared" si="0"/>
        <v>398766.24000000011</v>
      </c>
      <c r="V8" s="8">
        <f t="shared" si="0"/>
        <v>15999.39</v>
      </c>
      <c r="W8" s="8">
        <f t="shared" si="0"/>
        <v>409838.8600000001</v>
      </c>
      <c r="X8" s="8">
        <f t="shared" si="0"/>
        <v>15999.39</v>
      </c>
      <c r="Y8" s="8">
        <f t="shared" si="0"/>
        <v>422031.88000000006</v>
      </c>
      <c r="Z8" s="8">
        <f t="shared" si="0"/>
        <v>15999.39</v>
      </c>
      <c r="AA8" s="8">
        <f t="shared" si="0"/>
        <v>431890.02</v>
      </c>
      <c r="AB8" s="8">
        <f t="shared" si="0"/>
        <v>15988.38</v>
      </c>
      <c r="AC8" s="8">
        <f t="shared" si="0"/>
        <v>446033.05</v>
      </c>
      <c r="AD8" s="8">
        <f t="shared" si="0"/>
        <v>15988.38</v>
      </c>
      <c r="AE8" s="1">
        <f>SUM(G8:AC8)</f>
        <v>4857014.290000001</v>
      </c>
    </row>
    <row r="9" spans="1:31">
      <c r="A9" s="1"/>
      <c r="B9" s="34" t="s">
        <v>16</v>
      </c>
      <c r="C9" s="35"/>
      <c r="D9" s="35"/>
      <c r="E9" s="35"/>
      <c r="F9" s="36"/>
      <c r="G9" s="8">
        <v>30831.14</v>
      </c>
      <c r="H9" s="8">
        <v>0</v>
      </c>
      <c r="I9" s="8">
        <v>30831.15</v>
      </c>
      <c r="J9" s="8">
        <v>0</v>
      </c>
      <c r="K9" s="8">
        <v>30831.15</v>
      </c>
      <c r="L9" s="8">
        <v>0</v>
      </c>
      <c r="M9" s="8">
        <v>30831.15</v>
      </c>
      <c r="N9" s="8">
        <v>0</v>
      </c>
      <c r="O9" s="8">
        <v>30831.15</v>
      </c>
      <c r="P9" s="8">
        <v>0</v>
      </c>
      <c r="Q9" s="8">
        <v>30831.15</v>
      </c>
      <c r="R9" s="8">
        <v>0</v>
      </c>
      <c r="S9" s="8">
        <v>30831.15</v>
      </c>
      <c r="T9" s="8">
        <v>0</v>
      </c>
      <c r="U9" s="8">
        <v>30831.15</v>
      </c>
      <c r="V9" s="8">
        <v>0</v>
      </c>
      <c r="W9" s="8">
        <v>32383.919999999998</v>
      </c>
      <c r="X9" s="8">
        <v>0</v>
      </c>
      <c r="Y9" s="8">
        <v>32383.919999999998</v>
      </c>
      <c r="Z9" s="8">
        <v>0</v>
      </c>
      <c r="AA9" s="8">
        <v>32383.91</v>
      </c>
      <c r="AB9" s="8">
        <v>0</v>
      </c>
      <c r="AC9" s="8"/>
      <c r="AD9" s="8"/>
      <c r="AE9" s="1">
        <f>SUM(G9:AD9)</f>
        <v>343800.93999999994</v>
      </c>
    </row>
    <row r="10" spans="1:31">
      <c r="A10" s="1"/>
      <c r="B10" s="34" t="s">
        <v>17</v>
      </c>
      <c r="C10" s="35"/>
      <c r="D10" s="35"/>
      <c r="E10" s="35"/>
      <c r="F10" s="36"/>
      <c r="G10" s="8">
        <v>18146.400000000001</v>
      </c>
      <c r="H10" s="8">
        <v>0</v>
      </c>
      <c r="I10" s="8">
        <v>26463.52</v>
      </c>
      <c r="J10" s="8">
        <v>14.91</v>
      </c>
      <c r="K10" s="8">
        <v>23569.61</v>
      </c>
      <c r="L10" s="8">
        <v>0</v>
      </c>
      <c r="M10" s="8">
        <v>17141.400000000001</v>
      </c>
      <c r="N10" s="8">
        <v>0</v>
      </c>
      <c r="O10" s="8">
        <v>19498.490000000002</v>
      </c>
      <c r="P10" s="8">
        <v>0</v>
      </c>
      <c r="Q10" s="8">
        <v>23463</v>
      </c>
      <c r="R10" s="8">
        <v>27.78</v>
      </c>
      <c r="S10" s="8">
        <v>27937.95</v>
      </c>
      <c r="T10" s="8">
        <v>0</v>
      </c>
      <c r="U10" s="8">
        <v>19758.53</v>
      </c>
      <c r="V10" s="8">
        <v>0</v>
      </c>
      <c r="W10" s="8">
        <v>20190.900000000001</v>
      </c>
      <c r="X10" s="8">
        <v>0</v>
      </c>
      <c r="Y10" s="8">
        <v>22525.78</v>
      </c>
      <c r="Z10" s="8">
        <v>11.01</v>
      </c>
      <c r="AA10" s="8">
        <v>18240.88</v>
      </c>
      <c r="AB10" s="8">
        <v>0</v>
      </c>
      <c r="AC10" s="8"/>
      <c r="AD10" s="8"/>
      <c r="AE10" s="1">
        <f>SUM(G10:AD10)</f>
        <v>236990.16</v>
      </c>
    </row>
    <row r="11" spans="1:31">
      <c r="A11" s="1"/>
      <c r="B11" s="34" t="s">
        <v>18</v>
      </c>
      <c r="C11" s="35"/>
      <c r="D11" s="35"/>
      <c r="E11" s="35"/>
      <c r="F11" s="36"/>
      <c r="G11" s="8">
        <f>G8+G9-G10</f>
        <v>351853.31</v>
      </c>
      <c r="H11" s="8">
        <f t="shared" ref="H11:AD11" si="1">H8+H9-H10</f>
        <v>16042.08</v>
      </c>
      <c r="I11" s="8">
        <f t="shared" si="1"/>
        <v>356220.94</v>
      </c>
      <c r="J11" s="8">
        <f t="shared" si="1"/>
        <v>16027.17</v>
      </c>
      <c r="K11" s="8">
        <f t="shared" si="1"/>
        <v>363482.48000000004</v>
      </c>
      <c r="L11" s="8">
        <f t="shared" si="1"/>
        <v>16027.17</v>
      </c>
      <c r="M11" s="8">
        <f t="shared" si="1"/>
        <v>377172.23000000004</v>
      </c>
      <c r="N11" s="8">
        <f t="shared" si="1"/>
        <v>16027.17</v>
      </c>
      <c r="O11" s="8">
        <f t="shared" si="1"/>
        <v>388504.89000000007</v>
      </c>
      <c r="P11" s="8">
        <f t="shared" si="1"/>
        <v>16027.17</v>
      </c>
      <c r="Q11" s="8">
        <f t="shared" si="1"/>
        <v>395873.0400000001</v>
      </c>
      <c r="R11" s="8">
        <f t="shared" si="1"/>
        <v>15999.39</v>
      </c>
      <c r="S11" s="8">
        <f t="shared" si="1"/>
        <v>398766.24000000011</v>
      </c>
      <c r="T11" s="8">
        <f t="shared" si="1"/>
        <v>15999.39</v>
      </c>
      <c r="U11" s="8">
        <f t="shared" si="1"/>
        <v>409838.8600000001</v>
      </c>
      <c r="V11" s="8">
        <f t="shared" si="1"/>
        <v>15999.39</v>
      </c>
      <c r="W11" s="8">
        <f t="shared" si="1"/>
        <v>422031.88000000006</v>
      </c>
      <c r="X11" s="8">
        <f t="shared" si="1"/>
        <v>15999.39</v>
      </c>
      <c r="Y11" s="8">
        <f t="shared" si="1"/>
        <v>431890.02</v>
      </c>
      <c r="Z11" s="8">
        <f t="shared" si="1"/>
        <v>15988.38</v>
      </c>
      <c r="AA11" s="8">
        <f t="shared" si="1"/>
        <v>446033.05</v>
      </c>
      <c r="AB11" s="8">
        <f t="shared" si="1"/>
        <v>15988.38</v>
      </c>
      <c r="AC11" s="8">
        <f t="shared" si="1"/>
        <v>446033.05</v>
      </c>
      <c r="AD11" s="8">
        <f t="shared" si="1"/>
        <v>15988.38</v>
      </c>
      <c r="AE11" s="1">
        <f>SUM(G11:AC11)</f>
        <v>4963825.0700000012</v>
      </c>
    </row>
    <row r="12" spans="1:31">
      <c r="A12" s="1"/>
      <c r="B12" s="34"/>
      <c r="C12" s="35"/>
      <c r="D12" s="35"/>
      <c r="E12" s="35"/>
      <c r="F12" s="36"/>
      <c r="G12" s="23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4"/>
      <c r="AE12" s="1"/>
    </row>
    <row r="13" spans="1:31">
      <c r="A13" s="1"/>
      <c r="B13" s="51" t="s">
        <v>19</v>
      </c>
      <c r="C13" s="52"/>
      <c r="D13" s="52"/>
      <c r="E13" s="52"/>
      <c r="F13" s="52"/>
      <c r="G13" s="2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4"/>
      <c r="AE13" s="1"/>
    </row>
    <row r="14" spans="1:31">
      <c r="A14" s="1">
        <v>2</v>
      </c>
      <c r="B14" s="37" t="s">
        <v>28</v>
      </c>
      <c r="C14" s="38"/>
      <c r="D14" s="38"/>
      <c r="E14" s="38"/>
      <c r="F14" s="38"/>
      <c r="G14" s="23">
        <f>SUM(G15:H31)</f>
        <v>0</v>
      </c>
      <c r="H14" s="24"/>
      <c r="I14" s="23">
        <f>SUM(I15:J31)</f>
        <v>0</v>
      </c>
      <c r="J14" s="24"/>
      <c r="K14" s="23">
        <f>SUM(K15:L31)</f>
        <v>3695</v>
      </c>
      <c r="L14" s="24"/>
      <c r="M14" s="23">
        <f>SUM(M15:N31)</f>
        <v>4255.66</v>
      </c>
      <c r="N14" s="24"/>
      <c r="O14" s="23">
        <f>SUM(O15:P31)</f>
        <v>622.70000000000005</v>
      </c>
      <c r="P14" s="24"/>
      <c r="Q14" s="23">
        <f>SUM(Q15:R31)</f>
        <v>4904.8599999999997</v>
      </c>
      <c r="R14" s="24"/>
      <c r="S14" s="23">
        <f>SUM(S15:T31)</f>
        <v>0</v>
      </c>
      <c r="T14" s="24"/>
      <c r="U14" s="23">
        <f>SUM(U15:V31)</f>
        <v>2085</v>
      </c>
      <c r="V14" s="24"/>
      <c r="W14" s="23">
        <f>SUM(W15:X31)</f>
        <v>13320.55</v>
      </c>
      <c r="X14" s="24"/>
      <c r="Y14" s="23">
        <f>SUM(Y15:Z31)</f>
        <v>3529.9300000000003</v>
      </c>
      <c r="Z14" s="24"/>
      <c r="AA14" s="23">
        <f>SUM(AA15:AB31)</f>
        <v>0</v>
      </c>
      <c r="AB14" s="24"/>
      <c r="AC14" s="23">
        <f>SUM(AC15:AD31)</f>
        <v>0</v>
      </c>
      <c r="AD14" s="24"/>
      <c r="AE14" s="1">
        <f>SUM(G14:AC14)</f>
        <v>32413.7</v>
      </c>
    </row>
    <row r="15" spans="1:31" ht="27.75" customHeight="1">
      <c r="A15" s="1"/>
      <c r="B15" s="53" t="s">
        <v>43</v>
      </c>
      <c r="C15" s="54"/>
      <c r="D15" s="54"/>
      <c r="E15" s="54"/>
      <c r="F15" s="54"/>
      <c r="G15" s="23"/>
      <c r="H15" s="24"/>
      <c r="I15" s="23"/>
      <c r="J15" s="24"/>
      <c r="K15" s="23">
        <v>2196</v>
      </c>
      <c r="L15" s="24"/>
      <c r="M15" s="23"/>
      <c r="N15" s="24"/>
      <c r="O15" s="23"/>
      <c r="P15" s="24"/>
      <c r="Q15" s="23"/>
      <c r="R15" s="24"/>
      <c r="S15" s="23"/>
      <c r="T15" s="24"/>
      <c r="U15" s="23"/>
      <c r="V15" s="24"/>
      <c r="W15" s="23"/>
      <c r="X15" s="24"/>
      <c r="Y15" s="23"/>
      <c r="Z15" s="24"/>
      <c r="AA15" s="23"/>
      <c r="AB15" s="24"/>
      <c r="AC15" s="23"/>
      <c r="AD15" s="24"/>
      <c r="AE15" s="1"/>
    </row>
    <row r="16" spans="1:31" ht="33" customHeight="1">
      <c r="A16" s="1"/>
      <c r="B16" s="53" t="s">
        <v>44</v>
      </c>
      <c r="C16" s="54"/>
      <c r="D16" s="54"/>
      <c r="E16" s="54"/>
      <c r="F16" s="54"/>
      <c r="G16" s="23"/>
      <c r="H16" s="24"/>
      <c r="I16" s="23"/>
      <c r="J16" s="24"/>
      <c r="K16" s="23">
        <v>1499</v>
      </c>
      <c r="L16" s="24"/>
      <c r="M16" s="23"/>
      <c r="N16" s="24"/>
      <c r="O16" s="23"/>
      <c r="P16" s="24"/>
      <c r="Q16" s="23"/>
      <c r="R16" s="24"/>
      <c r="S16" s="23"/>
      <c r="T16" s="24"/>
      <c r="U16" s="23"/>
      <c r="V16" s="24"/>
      <c r="W16" s="23"/>
      <c r="X16" s="24"/>
      <c r="Y16" s="23"/>
      <c r="Z16" s="24"/>
      <c r="AA16" s="23"/>
      <c r="AB16" s="24"/>
      <c r="AC16" s="23"/>
      <c r="AD16" s="24"/>
      <c r="AE16" s="1"/>
    </row>
    <row r="17" spans="1:31" ht="45.75" customHeight="1">
      <c r="A17" s="1"/>
      <c r="B17" s="53" t="s">
        <v>45</v>
      </c>
      <c r="C17" s="54"/>
      <c r="D17" s="54"/>
      <c r="E17" s="54"/>
      <c r="F17" s="54"/>
      <c r="G17" s="23"/>
      <c r="H17" s="25"/>
      <c r="I17" s="23"/>
      <c r="J17" s="25"/>
      <c r="K17" s="23"/>
      <c r="L17" s="25"/>
      <c r="M17" s="23">
        <v>3520.66</v>
      </c>
      <c r="N17" s="25"/>
      <c r="O17" s="23"/>
      <c r="P17" s="25"/>
      <c r="Q17" s="23"/>
      <c r="R17" s="25"/>
      <c r="S17" s="23"/>
      <c r="T17" s="25"/>
      <c r="U17" s="23"/>
      <c r="V17" s="25"/>
      <c r="W17" s="23"/>
      <c r="X17" s="25"/>
      <c r="Y17" s="23"/>
      <c r="Z17" s="25"/>
      <c r="AA17" s="23"/>
      <c r="AB17" s="25"/>
      <c r="AC17" s="23"/>
      <c r="AD17" s="25"/>
      <c r="AE17" s="1"/>
    </row>
    <row r="18" spans="1:31" ht="33" customHeight="1">
      <c r="A18" s="1"/>
      <c r="B18" s="53" t="s">
        <v>46</v>
      </c>
      <c r="C18" s="54"/>
      <c r="D18" s="54"/>
      <c r="E18" s="54"/>
      <c r="F18" s="54"/>
      <c r="G18" s="23"/>
      <c r="H18" s="24"/>
      <c r="I18" s="23"/>
      <c r="J18" s="24"/>
      <c r="K18" s="23"/>
      <c r="L18" s="24"/>
      <c r="M18" s="23">
        <v>735</v>
      </c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1"/>
    </row>
    <row r="19" spans="1:31" ht="39.75" customHeight="1">
      <c r="A19" s="1"/>
      <c r="B19" s="53" t="s">
        <v>47</v>
      </c>
      <c r="C19" s="54"/>
      <c r="D19" s="54"/>
      <c r="E19" s="54"/>
      <c r="F19" s="54"/>
      <c r="G19" s="23"/>
      <c r="H19" s="24"/>
      <c r="I19" s="49"/>
      <c r="J19" s="50"/>
      <c r="K19" s="23"/>
      <c r="L19" s="24"/>
      <c r="M19" s="23"/>
      <c r="N19" s="24"/>
      <c r="O19" s="23">
        <v>622.70000000000005</v>
      </c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1"/>
    </row>
    <row r="20" spans="1:31" ht="33" customHeight="1">
      <c r="A20" s="1"/>
      <c r="B20" s="53" t="s">
        <v>48</v>
      </c>
      <c r="C20" s="54"/>
      <c r="D20" s="54"/>
      <c r="E20" s="54"/>
      <c r="F20" s="5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>
        <v>4904.8599999999997</v>
      </c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1"/>
    </row>
    <row r="21" spans="1:31" ht="33" customHeight="1">
      <c r="A21" s="1"/>
      <c r="B21" s="55" t="s">
        <v>49</v>
      </c>
      <c r="C21" s="56"/>
      <c r="D21" s="56"/>
      <c r="E21" s="56"/>
      <c r="F21" s="57"/>
      <c r="G21" s="11"/>
      <c r="H21" s="12"/>
      <c r="I21" s="11"/>
      <c r="J21" s="12"/>
      <c r="K21" s="11"/>
      <c r="L21" s="12"/>
      <c r="M21" s="11"/>
      <c r="N21" s="12"/>
      <c r="O21" s="11"/>
      <c r="P21" s="12"/>
      <c r="Q21" s="11"/>
      <c r="R21" s="12"/>
      <c r="S21" s="23"/>
      <c r="T21" s="24"/>
      <c r="U21" s="23">
        <v>460</v>
      </c>
      <c r="V21" s="24"/>
      <c r="W21" s="11"/>
      <c r="X21" s="12"/>
      <c r="Y21" s="11"/>
      <c r="Z21" s="12"/>
      <c r="AA21" s="11"/>
      <c r="AB21" s="12"/>
      <c r="AC21" s="11"/>
      <c r="AD21" s="12"/>
      <c r="AE21" s="1"/>
    </row>
    <row r="22" spans="1:31" ht="33" customHeight="1">
      <c r="A22" s="1"/>
      <c r="B22" s="55" t="s">
        <v>50</v>
      </c>
      <c r="C22" s="56"/>
      <c r="D22" s="56"/>
      <c r="E22" s="56"/>
      <c r="F22" s="57"/>
      <c r="G22" s="11"/>
      <c r="H22" s="12"/>
      <c r="I22" s="11"/>
      <c r="J22" s="12"/>
      <c r="K22" s="11"/>
      <c r="L22" s="12"/>
      <c r="M22" s="11"/>
      <c r="N22" s="12"/>
      <c r="O22" s="11"/>
      <c r="P22" s="12"/>
      <c r="Q22" s="11"/>
      <c r="R22" s="12"/>
      <c r="S22" s="11"/>
      <c r="T22" s="12"/>
      <c r="U22" s="23">
        <v>746</v>
      </c>
      <c r="V22" s="24"/>
      <c r="W22" s="11"/>
      <c r="X22" s="12"/>
      <c r="Y22" s="11"/>
      <c r="Z22" s="12"/>
      <c r="AA22" s="11"/>
      <c r="AB22" s="12"/>
      <c r="AC22" s="11"/>
      <c r="AD22" s="12"/>
      <c r="AE22" s="1"/>
    </row>
    <row r="23" spans="1:31" ht="33" customHeight="1">
      <c r="A23" s="1"/>
      <c r="B23" s="53" t="s">
        <v>51</v>
      </c>
      <c r="C23" s="54"/>
      <c r="D23" s="54"/>
      <c r="E23" s="54"/>
      <c r="F23" s="5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>
        <v>879</v>
      </c>
      <c r="V23" s="24"/>
      <c r="W23" s="23"/>
      <c r="X23" s="24"/>
      <c r="Y23" s="23"/>
      <c r="Z23" s="24"/>
      <c r="AA23" s="23"/>
      <c r="AB23" s="24"/>
      <c r="AC23" s="23"/>
      <c r="AD23" s="24"/>
      <c r="AE23" s="1"/>
    </row>
    <row r="24" spans="1:31" ht="33" customHeight="1">
      <c r="A24" s="1"/>
      <c r="B24" s="55" t="s">
        <v>52</v>
      </c>
      <c r="C24" s="56"/>
      <c r="D24" s="56"/>
      <c r="E24" s="56"/>
      <c r="F24" s="57"/>
      <c r="G24" s="13"/>
      <c r="H24" s="14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3"/>
      <c r="T24" s="14"/>
      <c r="U24" s="23"/>
      <c r="V24" s="24"/>
      <c r="W24" s="23">
        <v>795</v>
      </c>
      <c r="X24" s="24"/>
      <c r="Y24" s="13"/>
      <c r="Z24" s="14"/>
      <c r="AA24" s="13"/>
      <c r="AB24" s="14"/>
      <c r="AC24" s="13"/>
      <c r="AD24" s="14"/>
      <c r="AE24" s="1"/>
    </row>
    <row r="25" spans="1:31" ht="33" customHeight="1">
      <c r="A25" s="1"/>
      <c r="B25" s="55" t="s">
        <v>53</v>
      </c>
      <c r="C25" s="56"/>
      <c r="D25" s="56"/>
      <c r="E25" s="56"/>
      <c r="F25" s="57"/>
      <c r="G25" s="15"/>
      <c r="H25" s="16"/>
      <c r="I25" s="15"/>
      <c r="J25" s="16"/>
      <c r="K25" s="15"/>
      <c r="L25" s="16"/>
      <c r="M25" s="15"/>
      <c r="N25" s="16"/>
      <c r="O25" s="15"/>
      <c r="P25" s="16"/>
      <c r="Q25" s="15"/>
      <c r="R25" s="16"/>
      <c r="S25" s="15"/>
      <c r="T25" s="16"/>
      <c r="U25" s="15"/>
      <c r="V25" s="16"/>
      <c r="W25" s="23">
        <v>8939.5499999999993</v>
      </c>
      <c r="X25" s="24"/>
      <c r="Y25" s="15"/>
      <c r="Z25" s="16"/>
      <c r="AA25" s="15"/>
      <c r="AB25" s="16"/>
      <c r="AC25" s="15"/>
      <c r="AD25" s="16"/>
      <c r="AE25" s="1"/>
    </row>
    <row r="26" spans="1:31" ht="33" customHeight="1">
      <c r="A26" s="1"/>
      <c r="B26" s="55" t="s">
        <v>54</v>
      </c>
      <c r="C26" s="56"/>
      <c r="D26" s="56"/>
      <c r="E26" s="56"/>
      <c r="F26" s="57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23">
        <v>3586</v>
      </c>
      <c r="X26" s="24"/>
      <c r="Y26" s="17"/>
      <c r="Z26" s="18"/>
      <c r="AA26" s="17"/>
      <c r="AB26" s="18"/>
      <c r="AC26" s="17"/>
      <c r="AD26" s="18"/>
      <c r="AE26" s="1"/>
    </row>
    <row r="27" spans="1:31" ht="33" customHeight="1">
      <c r="A27" s="1"/>
      <c r="B27" s="55" t="s">
        <v>55</v>
      </c>
      <c r="C27" s="56"/>
      <c r="D27" s="56"/>
      <c r="E27" s="56"/>
      <c r="F27" s="57"/>
      <c r="G27" s="21"/>
      <c r="H27" s="22"/>
      <c r="I27" s="21"/>
      <c r="J27" s="22"/>
      <c r="K27" s="21"/>
      <c r="L27" s="22"/>
      <c r="M27" s="21"/>
      <c r="N27" s="22"/>
      <c r="O27" s="21"/>
      <c r="P27" s="22"/>
      <c r="Q27" s="21"/>
      <c r="R27" s="22"/>
      <c r="S27" s="21"/>
      <c r="T27" s="22"/>
      <c r="U27" s="21"/>
      <c r="V27" s="22"/>
      <c r="W27" s="21"/>
      <c r="X27" s="22"/>
      <c r="Y27" s="23">
        <v>1552</v>
      </c>
      <c r="Z27" s="24"/>
      <c r="AA27" s="21"/>
      <c r="AB27" s="22"/>
      <c r="AC27" s="21"/>
      <c r="AD27" s="22"/>
      <c r="AE27" s="1"/>
    </row>
    <row r="28" spans="1:31" ht="33" customHeight="1">
      <c r="A28" s="1"/>
      <c r="B28" s="55" t="s">
        <v>56</v>
      </c>
      <c r="C28" s="56"/>
      <c r="D28" s="56"/>
      <c r="E28" s="56"/>
      <c r="F28" s="57"/>
      <c r="G28" s="21"/>
      <c r="H28" s="22"/>
      <c r="I28" s="21"/>
      <c r="J28" s="22"/>
      <c r="K28" s="21"/>
      <c r="L28" s="22"/>
      <c r="M28" s="21"/>
      <c r="N28" s="22"/>
      <c r="O28" s="21"/>
      <c r="P28" s="22"/>
      <c r="Q28" s="21"/>
      <c r="R28" s="22"/>
      <c r="S28" s="21"/>
      <c r="T28" s="22"/>
      <c r="U28" s="21"/>
      <c r="V28" s="22"/>
      <c r="W28" s="21"/>
      <c r="X28" s="22"/>
      <c r="Y28" s="23">
        <v>692</v>
      </c>
      <c r="Z28" s="24"/>
      <c r="AA28" s="21"/>
      <c r="AB28" s="22"/>
      <c r="AC28" s="21"/>
      <c r="AD28" s="22"/>
      <c r="AE28" s="1"/>
    </row>
    <row r="29" spans="1:31" ht="33" customHeight="1">
      <c r="A29" s="1"/>
      <c r="B29" s="55" t="s">
        <v>57</v>
      </c>
      <c r="C29" s="56"/>
      <c r="D29" s="56"/>
      <c r="E29" s="56"/>
      <c r="F29" s="57"/>
      <c r="G29" s="21"/>
      <c r="H29" s="22"/>
      <c r="I29" s="21"/>
      <c r="J29" s="22"/>
      <c r="K29" s="21"/>
      <c r="L29" s="22"/>
      <c r="M29" s="21"/>
      <c r="N29" s="22"/>
      <c r="O29" s="21"/>
      <c r="P29" s="22"/>
      <c r="Q29" s="21"/>
      <c r="R29" s="22"/>
      <c r="S29" s="21"/>
      <c r="T29" s="22"/>
      <c r="U29" s="21"/>
      <c r="V29" s="22"/>
      <c r="W29" s="21"/>
      <c r="X29" s="22"/>
      <c r="Y29" s="23">
        <v>1285.93</v>
      </c>
      <c r="Z29" s="24"/>
      <c r="AA29" s="21"/>
      <c r="AB29" s="22"/>
      <c r="AC29" s="21"/>
      <c r="AD29" s="22"/>
      <c r="AE29" s="1"/>
    </row>
    <row r="30" spans="1:31" ht="33" customHeight="1">
      <c r="A30" s="1"/>
      <c r="B30" s="19"/>
      <c r="C30" s="20"/>
      <c r="D30" s="20"/>
      <c r="E30" s="20"/>
      <c r="F30" s="20"/>
      <c r="G30" s="17"/>
      <c r="H30" s="18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/>
      <c r="X30" s="18"/>
      <c r="Y30" s="17"/>
      <c r="Z30" s="18"/>
      <c r="AA30" s="17"/>
      <c r="AB30" s="18"/>
      <c r="AC30" s="17"/>
      <c r="AD30" s="18"/>
      <c r="AE30" s="1"/>
    </row>
    <row r="31" spans="1:31" ht="33" customHeight="1">
      <c r="A31" s="1"/>
      <c r="B31" s="53"/>
      <c r="C31" s="54"/>
      <c r="D31" s="54"/>
      <c r="E31" s="54"/>
      <c r="F31" s="5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3"/>
      <c r="T31" s="24"/>
      <c r="U31" s="23"/>
      <c r="V31" s="24"/>
      <c r="W31" s="23"/>
      <c r="X31" s="24"/>
      <c r="Y31" s="23"/>
      <c r="Z31" s="24"/>
      <c r="AA31" s="23"/>
      <c r="AB31" s="24"/>
      <c r="AC31" s="23"/>
      <c r="AD31" s="24"/>
      <c r="AE31" s="1"/>
    </row>
    <row r="32" spans="1:31">
      <c r="A32" s="1"/>
      <c r="B32" s="37"/>
      <c r="C32" s="38"/>
      <c r="D32" s="38"/>
      <c r="E32" s="38"/>
      <c r="F32" s="38"/>
      <c r="G32" s="23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4"/>
      <c r="AE32" s="1"/>
    </row>
    <row r="33" spans="1:31">
      <c r="A33" s="1">
        <v>3</v>
      </c>
      <c r="B33" s="43" t="s">
        <v>27</v>
      </c>
      <c r="C33" s="44"/>
      <c r="D33" s="44"/>
      <c r="E33" s="44"/>
      <c r="F33" s="45"/>
      <c r="G33" s="23">
        <f>SUM(G34:H43)</f>
        <v>23412.321</v>
      </c>
      <c r="H33" s="24"/>
      <c r="I33" s="23">
        <f t="shared" ref="I33" si="2">SUM(I34:J43)</f>
        <v>23412.321</v>
      </c>
      <c r="J33" s="24"/>
      <c r="K33" s="23">
        <f t="shared" ref="K33" si="3">SUM(K34:L43)</f>
        <v>23412.321</v>
      </c>
      <c r="L33" s="24"/>
      <c r="M33" s="23">
        <f>SUM(M34:N43)</f>
        <v>23412.321</v>
      </c>
      <c r="N33" s="24"/>
      <c r="O33" s="23">
        <f t="shared" ref="O33" si="4">SUM(O34:P43)</f>
        <v>23412.321</v>
      </c>
      <c r="P33" s="24"/>
      <c r="Q33" s="23">
        <f t="shared" ref="Q33" si="5">SUM(Q34:R43)</f>
        <v>23412.321</v>
      </c>
      <c r="R33" s="24"/>
      <c r="S33" s="23">
        <f t="shared" ref="S33" si="6">SUM(S34:T43)</f>
        <v>23412.321</v>
      </c>
      <c r="T33" s="24"/>
      <c r="U33" s="23">
        <f t="shared" ref="U33" si="7">SUM(U34:V43)</f>
        <v>23412.321</v>
      </c>
      <c r="V33" s="24"/>
      <c r="W33" s="23">
        <f t="shared" ref="W33" si="8">SUM(W34:X43)</f>
        <v>23412.321</v>
      </c>
      <c r="X33" s="24"/>
      <c r="Y33" s="23">
        <f t="shared" ref="Y33" si="9">SUM(Y34:Z43)</f>
        <v>23412.321</v>
      </c>
      <c r="Z33" s="24"/>
      <c r="AA33" s="23">
        <f t="shared" ref="AA33" si="10">SUM(AA34:AB43)</f>
        <v>23412.321</v>
      </c>
      <c r="AB33" s="24"/>
      <c r="AC33" s="23">
        <f>SUM(AC34:AD43)</f>
        <v>23412.321</v>
      </c>
      <c r="AD33" s="24"/>
      <c r="AE33" s="1">
        <f t="shared" ref="AE33:AE44" si="11">SUM(G33:AC33)</f>
        <v>280947.85200000001</v>
      </c>
    </row>
    <row r="34" spans="1:31">
      <c r="A34" s="1"/>
      <c r="B34" s="33" t="s">
        <v>20</v>
      </c>
      <c r="C34" s="33"/>
      <c r="D34" s="33"/>
      <c r="E34" s="33"/>
      <c r="F34" s="3">
        <v>1.81</v>
      </c>
      <c r="G34" s="23">
        <f>F34*P4</f>
        <v>3122.7930000000001</v>
      </c>
      <c r="H34" s="24"/>
      <c r="I34" s="23">
        <f>F34*P4</f>
        <v>3122.7930000000001</v>
      </c>
      <c r="J34" s="24"/>
      <c r="K34" s="23">
        <f>F34*P4</f>
        <v>3122.7930000000001</v>
      </c>
      <c r="L34" s="24"/>
      <c r="M34" s="23">
        <f>F34*P4</f>
        <v>3122.7930000000001</v>
      </c>
      <c r="N34" s="24"/>
      <c r="O34" s="23">
        <f>F34*P4</f>
        <v>3122.7930000000001</v>
      </c>
      <c r="P34" s="24"/>
      <c r="Q34" s="23">
        <f>F34*P4</f>
        <v>3122.7930000000001</v>
      </c>
      <c r="R34" s="24"/>
      <c r="S34" s="23">
        <f>F34*P4</f>
        <v>3122.7930000000001</v>
      </c>
      <c r="T34" s="24"/>
      <c r="U34" s="23">
        <f>F34*P4</f>
        <v>3122.7930000000001</v>
      </c>
      <c r="V34" s="24"/>
      <c r="W34" s="23">
        <f>F34*P4</f>
        <v>3122.7930000000001</v>
      </c>
      <c r="X34" s="24"/>
      <c r="Y34" s="23">
        <f>F34*P4</f>
        <v>3122.7930000000001</v>
      </c>
      <c r="Z34" s="24"/>
      <c r="AA34" s="23">
        <f>F34*P4</f>
        <v>3122.7930000000001</v>
      </c>
      <c r="AB34" s="24"/>
      <c r="AC34" s="23">
        <f>F34*P4</f>
        <v>3122.7930000000001</v>
      </c>
      <c r="AD34" s="24"/>
      <c r="AE34" s="1">
        <f t="shared" si="11"/>
        <v>37473.516000000003</v>
      </c>
    </row>
    <row r="35" spans="1:31" ht="30.75" customHeight="1">
      <c r="A35" s="1"/>
      <c r="B35" s="30" t="s">
        <v>36</v>
      </c>
      <c r="C35" s="31"/>
      <c r="D35" s="31"/>
      <c r="E35" s="32"/>
      <c r="F35" s="4">
        <v>2.13</v>
      </c>
      <c r="G35" s="23">
        <f>F35*P4</f>
        <v>3674.8889999999997</v>
      </c>
      <c r="H35" s="24"/>
      <c r="I35" s="23">
        <f>F35*P4</f>
        <v>3674.8889999999997</v>
      </c>
      <c r="J35" s="24"/>
      <c r="K35" s="23">
        <f>F35*P4</f>
        <v>3674.8889999999997</v>
      </c>
      <c r="L35" s="24"/>
      <c r="M35" s="23">
        <f>F35*P4</f>
        <v>3674.8889999999997</v>
      </c>
      <c r="N35" s="24"/>
      <c r="O35" s="23">
        <f>F35*P4</f>
        <v>3674.8889999999997</v>
      </c>
      <c r="P35" s="24"/>
      <c r="Q35" s="23">
        <f>F35*P4</f>
        <v>3674.8889999999997</v>
      </c>
      <c r="R35" s="24"/>
      <c r="S35" s="23">
        <f>F35*P4</f>
        <v>3674.8889999999997</v>
      </c>
      <c r="T35" s="24"/>
      <c r="U35" s="23">
        <f>F35*P4</f>
        <v>3674.8889999999997</v>
      </c>
      <c r="V35" s="24"/>
      <c r="W35" s="23">
        <f>F35*P4</f>
        <v>3674.8889999999997</v>
      </c>
      <c r="X35" s="24"/>
      <c r="Y35" s="23">
        <f>F35*P4</f>
        <v>3674.8889999999997</v>
      </c>
      <c r="Z35" s="24"/>
      <c r="AA35" s="23">
        <f>F35*P4</f>
        <v>3674.8889999999997</v>
      </c>
      <c r="AB35" s="24"/>
      <c r="AC35" s="23">
        <f>F35*P4</f>
        <v>3674.8889999999997</v>
      </c>
      <c r="AD35" s="24"/>
      <c r="AE35" s="1">
        <f t="shared" si="11"/>
        <v>44098.668000000005</v>
      </c>
    </row>
    <row r="36" spans="1:31" ht="27" customHeight="1">
      <c r="A36" s="1"/>
      <c r="B36" s="30" t="s">
        <v>21</v>
      </c>
      <c r="C36" s="31"/>
      <c r="D36" s="31"/>
      <c r="E36" s="32"/>
      <c r="F36" s="3">
        <v>4.57</v>
      </c>
      <c r="G36" s="23">
        <f>F36*P4</f>
        <v>7884.6210000000001</v>
      </c>
      <c r="H36" s="24"/>
      <c r="I36" s="23">
        <f>F36*P4</f>
        <v>7884.6210000000001</v>
      </c>
      <c r="J36" s="24"/>
      <c r="K36" s="23">
        <f>F36*P4</f>
        <v>7884.6210000000001</v>
      </c>
      <c r="L36" s="24"/>
      <c r="M36" s="23">
        <f>F36*P4</f>
        <v>7884.6210000000001</v>
      </c>
      <c r="N36" s="24"/>
      <c r="O36" s="23">
        <f>F36*P4</f>
        <v>7884.6210000000001</v>
      </c>
      <c r="P36" s="24"/>
      <c r="Q36" s="23">
        <f>F36*P4</f>
        <v>7884.6210000000001</v>
      </c>
      <c r="R36" s="24"/>
      <c r="S36" s="23">
        <f>F36*P4</f>
        <v>7884.6210000000001</v>
      </c>
      <c r="T36" s="24"/>
      <c r="U36" s="23">
        <f>F36*P4</f>
        <v>7884.6210000000001</v>
      </c>
      <c r="V36" s="24"/>
      <c r="W36" s="23">
        <f>F36*P4</f>
        <v>7884.6210000000001</v>
      </c>
      <c r="X36" s="24"/>
      <c r="Y36" s="23">
        <f>F36*P4</f>
        <v>7884.6210000000001</v>
      </c>
      <c r="Z36" s="24"/>
      <c r="AA36" s="23">
        <f>F36*P4</f>
        <v>7884.6210000000001</v>
      </c>
      <c r="AB36" s="24"/>
      <c r="AC36" s="23">
        <f>F36*P4</f>
        <v>7884.6210000000001</v>
      </c>
      <c r="AD36" s="24"/>
      <c r="AE36" s="1">
        <f t="shared" si="11"/>
        <v>94615.452000000005</v>
      </c>
    </row>
    <row r="37" spans="1:31" ht="60" customHeight="1">
      <c r="A37" s="1"/>
      <c r="B37" s="30" t="s">
        <v>22</v>
      </c>
      <c r="C37" s="31"/>
      <c r="D37" s="31"/>
      <c r="E37" s="32"/>
      <c r="F37" s="4">
        <v>0.86</v>
      </c>
      <c r="G37" s="23">
        <f>F37*P4</f>
        <v>1483.758</v>
      </c>
      <c r="H37" s="24"/>
      <c r="I37" s="23">
        <f>F37*P4</f>
        <v>1483.758</v>
      </c>
      <c r="J37" s="24"/>
      <c r="K37" s="23">
        <f>F37*P4</f>
        <v>1483.758</v>
      </c>
      <c r="L37" s="24"/>
      <c r="M37" s="23">
        <f>F37*P4</f>
        <v>1483.758</v>
      </c>
      <c r="N37" s="24"/>
      <c r="O37" s="23">
        <f>F37*P4</f>
        <v>1483.758</v>
      </c>
      <c r="P37" s="24"/>
      <c r="Q37" s="23">
        <f>F37*P4</f>
        <v>1483.758</v>
      </c>
      <c r="R37" s="24"/>
      <c r="S37" s="23">
        <f>F37*P4</f>
        <v>1483.758</v>
      </c>
      <c r="T37" s="24"/>
      <c r="U37" s="23">
        <f>F37*P4</f>
        <v>1483.758</v>
      </c>
      <c r="V37" s="24"/>
      <c r="W37" s="23">
        <f>F37*P4</f>
        <v>1483.758</v>
      </c>
      <c r="X37" s="24"/>
      <c r="Y37" s="23">
        <f>F37*P4</f>
        <v>1483.758</v>
      </c>
      <c r="Z37" s="24"/>
      <c r="AA37" s="23">
        <f>F37*P4</f>
        <v>1483.758</v>
      </c>
      <c r="AB37" s="24"/>
      <c r="AC37" s="23">
        <f>F37*P4</f>
        <v>1483.758</v>
      </c>
      <c r="AD37" s="24"/>
      <c r="AE37" s="1">
        <f t="shared" si="11"/>
        <v>17805.096000000001</v>
      </c>
    </row>
    <row r="38" spans="1:31" ht="58.5" customHeight="1">
      <c r="A38" s="1"/>
      <c r="B38" s="30" t="s">
        <v>23</v>
      </c>
      <c r="C38" s="31"/>
      <c r="D38" s="31"/>
      <c r="E38" s="32"/>
      <c r="F38" s="4">
        <v>0.68</v>
      </c>
      <c r="G38" s="23">
        <f>F38*P4</f>
        <v>1173.204</v>
      </c>
      <c r="H38" s="24"/>
      <c r="I38" s="23">
        <f>F38*P4</f>
        <v>1173.204</v>
      </c>
      <c r="J38" s="24"/>
      <c r="K38" s="23">
        <f>F38*P4</f>
        <v>1173.204</v>
      </c>
      <c r="L38" s="24"/>
      <c r="M38" s="23">
        <f>F38*P4</f>
        <v>1173.204</v>
      </c>
      <c r="N38" s="24"/>
      <c r="O38" s="23">
        <f>F38*P4</f>
        <v>1173.204</v>
      </c>
      <c r="P38" s="24"/>
      <c r="Q38" s="23">
        <f>F38*P4</f>
        <v>1173.204</v>
      </c>
      <c r="R38" s="24"/>
      <c r="S38" s="23">
        <f>F38*P4</f>
        <v>1173.204</v>
      </c>
      <c r="T38" s="24"/>
      <c r="U38" s="23">
        <f>F38*P4</f>
        <v>1173.204</v>
      </c>
      <c r="V38" s="24"/>
      <c r="W38" s="23">
        <f>F38*P4</f>
        <v>1173.204</v>
      </c>
      <c r="X38" s="24"/>
      <c r="Y38" s="23">
        <f>F38*P4</f>
        <v>1173.204</v>
      </c>
      <c r="Z38" s="24"/>
      <c r="AA38" s="23">
        <f>F38*P4</f>
        <v>1173.204</v>
      </c>
      <c r="AB38" s="24"/>
      <c r="AC38" s="23">
        <f>F38*P4</f>
        <v>1173.204</v>
      </c>
      <c r="AD38" s="24"/>
      <c r="AE38" s="1">
        <f t="shared" si="11"/>
        <v>14078.447999999999</v>
      </c>
    </row>
    <row r="39" spans="1:31" ht="45.75" customHeight="1">
      <c r="A39" s="1"/>
      <c r="B39" s="30" t="s">
        <v>24</v>
      </c>
      <c r="C39" s="31"/>
      <c r="D39" s="31"/>
      <c r="E39" s="32"/>
      <c r="F39" s="4">
        <v>1.58</v>
      </c>
      <c r="G39" s="23">
        <f>F39*P4</f>
        <v>2725.9740000000002</v>
      </c>
      <c r="H39" s="24"/>
      <c r="I39" s="23">
        <f>F39*P4</f>
        <v>2725.9740000000002</v>
      </c>
      <c r="J39" s="24"/>
      <c r="K39" s="23">
        <f>F39*P4</f>
        <v>2725.9740000000002</v>
      </c>
      <c r="L39" s="24"/>
      <c r="M39" s="23">
        <f>F39*P4</f>
        <v>2725.9740000000002</v>
      </c>
      <c r="N39" s="24"/>
      <c r="O39" s="23">
        <f>F39*P4</f>
        <v>2725.9740000000002</v>
      </c>
      <c r="P39" s="24"/>
      <c r="Q39" s="23">
        <f>F39*P4</f>
        <v>2725.9740000000002</v>
      </c>
      <c r="R39" s="24"/>
      <c r="S39" s="23">
        <f>F39*P4</f>
        <v>2725.9740000000002</v>
      </c>
      <c r="T39" s="24"/>
      <c r="U39" s="23">
        <f>F39*P4</f>
        <v>2725.9740000000002</v>
      </c>
      <c r="V39" s="24"/>
      <c r="W39" s="23">
        <f>F39*P4</f>
        <v>2725.9740000000002</v>
      </c>
      <c r="X39" s="24"/>
      <c r="Y39" s="23">
        <f>F39*P4</f>
        <v>2725.9740000000002</v>
      </c>
      <c r="Z39" s="24"/>
      <c r="AA39" s="23">
        <f>F39*P4</f>
        <v>2725.9740000000002</v>
      </c>
      <c r="AB39" s="24"/>
      <c r="AC39" s="23">
        <f>F39*P4</f>
        <v>2725.9740000000002</v>
      </c>
      <c r="AD39" s="24"/>
      <c r="AE39" s="1">
        <f t="shared" si="11"/>
        <v>32711.688000000009</v>
      </c>
    </row>
    <row r="40" spans="1:31" ht="23.25" customHeight="1">
      <c r="A40" s="1"/>
      <c r="B40" s="46" t="s">
        <v>38</v>
      </c>
      <c r="C40" s="47"/>
      <c r="D40" s="47"/>
      <c r="E40" s="48"/>
      <c r="F40" s="10">
        <v>0.46</v>
      </c>
      <c r="G40" s="23">
        <f>F40*P4</f>
        <v>793.63800000000003</v>
      </c>
      <c r="H40" s="24"/>
      <c r="I40" s="23">
        <f>F40*P4</f>
        <v>793.63800000000003</v>
      </c>
      <c r="J40" s="24"/>
      <c r="K40" s="23">
        <f>F40*P4</f>
        <v>793.63800000000003</v>
      </c>
      <c r="L40" s="24"/>
      <c r="M40" s="23">
        <f>F40*P4</f>
        <v>793.63800000000003</v>
      </c>
      <c r="N40" s="24"/>
      <c r="O40" s="23">
        <f>F40*P4</f>
        <v>793.63800000000003</v>
      </c>
      <c r="P40" s="24"/>
      <c r="Q40" s="23">
        <f>F40*P4</f>
        <v>793.63800000000003</v>
      </c>
      <c r="R40" s="24"/>
      <c r="S40" s="23">
        <f>F40*P4</f>
        <v>793.63800000000003</v>
      </c>
      <c r="T40" s="24"/>
      <c r="U40" s="23">
        <f>F40*P4</f>
        <v>793.63800000000003</v>
      </c>
      <c r="V40" s="24"/>
      <c r="W40" s="23">
        <f>F40*P4</f>
        <v>793.63800000000003</v>
      </c>
      <c r="X40" s="24"/>
      <c r="Y40" s="23">
        <f>F40*P4</f>
        <v>793.63800000000003</v>
      </c>
      <c r="Z40" s="24"/>
      <c r="AA40" s="23">
        <f>F40*P4</f>
        <v>793.63800000000003</v>
      </c>
      <c r="AB40" s="24"/>
      <c r="AC40" s="23">
        <f>F40*P4</f>
        <v>793.63800000000003</v>
      </c>
      <c r="AD40" s="24"/>
      <c r="AE40" s="1">
        <f t="shared" si="11"/>
        <v>9523.6560000000009</v>
      </c>
    </row>
    <row r="41" spans="1:31" ht="23.25" customHeight="1">
      <c r="A41" s="1"/>
      <c r="B41" s="46" t="s">
        <v>39</v>
      </c>
      <c r="C41" s="47"/>
      <c r="D41" s="47"/>
      <c r="E41" s="48"/>
      <c r="F41" s="10">
        <v>0.63</v>
      </c>
      <c r="G41" s="23">
        <f>F41*P4</f>
        <v>1086.9390000000001</v>
      </c>
      <c r="H41" s="24"/>
      <c r="I41" s="23">
        <f>F41*P4</f>
        <v>1086.9390000000001</v>
      </c>
      <c r="J41" s="24"/>
      <c r="K41" s="23">
        <f>F41*P4</f>
        <v>1086.9390000000001</v>
      </c>
      <c r="L41" s="24"/>
      <c r="M41" s="23">
        <f>F41*P4</f>
        <v>1086.9390000000001</v>
      </c>
      <c r="N41" s="24"/>
      <c r="O41" s="23">
        <f>F41*P4</f>
        <v>1086.9390000000001</v>
      </c>
      <c r="P41" s="24"/>
      <c r="Q41" s="23">
        <f>F41*P4</f>
        <v>1086.9390000000001</v>
      </c>
      <c r="R41" s="24"/>
      <c r="S41" s="23">
        <f>F41*P4</f>
        <v>1086.9390000000001</v>
      </c>
      <c r="T41" s="24"/>
      <c r="U41" s="23">
        <f>F41*P4</f>
        <v>1086.9390000000001</v>
      </c>
      <c r="V41" s="24"/>
      <c r="W41" s="23">
        <f>F41*P4</f>
        <v>1086.9390000000001</v>
      </c>
      <c r="X41" s="24"/>
      <c r="Y41" s="23">
        <f>F41*P4</f>
        <v>1086.9390000000001</v>
      </c>
      <c r="Z41" s="24"/>
      <c r="AA41" s="23">
        <f>F41*P4</f>
        <v>1086.9390000000001</v>
      </c>
      <c r="AB41" s="24"/>
      <c r="AC41" s="23">
        <f>F41*P4</f>
        <v>1086.9390000000001</v>
      </c>
      <c r="AD41" s="24"/>
      <c r="AE41" s="1">
        <f t="shared" si="11"/>
        <v>13043.268000000002</v>
      </c>
    </row>
    <row r="42" spans="1:31" ht="23.25" customHeight="1">
      <c r="A42" s="1"/>
      <c r="B42" s="46" t="s">
        <v>40</v>
      </c>
      <c r="C42" s="47"/>
      <c r="D42" s="47"/>
      <c r="E42" s="48"/>
      <c r="F42" s="10">
        <v>0.8</v>
      </c>
      <c r="G42" s="23">
        <f>F42*P4</f>
        <v>1380.24</v>
      </c>
      <c r="H42" s="24"/>
      <c r="I42" s="23">
        <f>F42*P4</f>
        <v>1380.24</v>
      </c>
      <c r="J42" s="24"/>
      <c r="K42" s="23">
        <f>F42*P4</f>
        <v>1380.24</v>
      </c>
      <c r="L42" s="24"/>
      <c r="M42" s="23">
        <f>F42*P4</f>
        <v>1380.24</v>
      </c>
      <c r="N42" s="24"/>
      <c r="O42" s="23">
        <f>F42*P4</f>
        <v>1380.24</v>
      </c>
      <c r="P42" s="24"/>
      <c r="Q42" s="23">
        <f>F42*P4</f>
        <v>1380.24</v>
      </c>
      <c r="R42" s="24"/>
      <c r="S42" s="23">
        <f>F42*P4</f>
        <v>1380.24</v>
      </c>
      <c r="T42" s="24"/>
      <c r="U42" s="23">
        <f>F42*P4</f>
        <v>1380.24</v>
      </c>
      <c r="V42" s="24"/>
      <c r="W42" s="23">
        <f>F42*P4</f>
        <v>1380.24</v>
      </c>
      <c r="X42" s="24"/>
      <c r="Y42" s="23">
        <f>F42*P4</f>
        <v>1380.24</v>
      </c>
      <c r="Z42" s="24"/>
      <c r="AA42" s="23">
        <f>F42*P4</f>
        <v>1380.24</v>
      </c>
      <c r="AB42" s="24"/>
      <c r="AC42" s="23">
        <f>F42*P4</f>
        <v>1380.24</v>
      </c>
      <c r="AD42" s="24"/>
      <c r="AE42" s="1">
        <f t="shared" si="11"/>
        <v>16562.88</v>
      </c>
    </row>
    <row r="43" spans="1:31" ht="23.25" customHeight="1">
      <c r="A43" s="1"/>
      <c r="B43" s="46" t="s">
        <v>41</v>
      </c>
      <c r="C43" s="47"/>
      <c r="D43" s="47"/>
      <c r="E43" s="48"/>
      <c r="F43" s="10">
        <v>0.05</v>
      </c>
      <c r="G43" s="23">
        <f>F43*P4</f>
        <v>86.265000000000001</v>
      </c>
      <c r="H43" s="24"/>
      <c r="I43" s="23">
        <f>F43*P4</f>
        <v>86.265000000000001</v>
      </c>
      <c r="J43" s="24"/>
      <c r="K43" s="23">
        <f>F43*P4</f>
        <v>86.265000000000001</v>
      </c>
      <c r="L43" s="24"/>
      <c r="M43" s="23">
        <f>F43*P4</f>
        <v>86.265000000000001</v>
      </c>
      <c r="N43" s="24"/>
      <c r="O43" s="23">
        <f>F43*P4</f>
        <v>86.265000000000001</v>
      </c>
      <c r="P43" s="24"/>
      <c r="Q43" s="23">
        <f>F43*P4</f>
        <v>86.265000000000001</v>
      </c>
      <c r="R43" s="24"/>
      <c r="S43" s="23">
        <f>F43*P4</f>
        <v>86.265000000000001</v>
      </c>
      <c r="T43" s="24"/>
      <c r="U43" s="23">
        <f>F43*P4</f>
        <v>86.265000000000001</v>
      </c>
      <c r="V43" s="24"/>
      <c r="W43" s="23">
        <f>F43*P4</f>
        <v>86.265000000000001</v>
      </c>
      <c r="X43" s="24"/>
      <c r="Y43" s="23">
        <f>F43*P4</f>
        <v>86.265000000000001</v>
      </c>
      <c r="Z43" s="24"/>
      <c r="AA43" s="23">
        <f>F43*P4</f>
        <v>86.265000000000001</v>
      </c>
      <c r="AB43" s="24"/>
      <c r="AC43" s="23">
        <f>F43*P4</f>
        <v>86.265000000000001</v>
      </c>
      <c r="AD43" s="24"/>
      <c r="AE43" s="1">
        <f t="shared" si="11"/>
        <v>1035.18</v>
      </c>
    </row>
    <row r="44" spans="1:31">
      <c r="A44" s="1"/>
      <c r="B44" s="34" t="s">
        <v>25</v>
      </c>
      <c r="C44" s="35"/>
      <c r="D44" s="35"/>
      <c r="E44" s="35"/>
      <c r="F44" s="36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  <c r="S44" s="23"/>
      <c r="T44" s="24"/>
      <c r="U44" s="23"/>
      <c r="V44" s="24"/>
      <c r="W44" s="23"/>
      <c r="X44" s="24"/>
      <c r="Y44" s="23"/>
      <c r="Z44" s="24"/>
      <c r="AA44" s="23"/>
      <c r="AB44" s="24"/>
      <c r="AC44" s="23"/>
      <c r="AD44" s="24"/>
      <c r="AE44" s="1">
        <f t="shared" si="11"/>
        <v>0</v>
      </c>
    </row>
    <row r="45" spans="1:31">
      <c r="A45" s="1"/>
      <c r="B45" s="37"/>
      <c r="C45" s="38"/>
      <c r="D45" s="38"/>
      <c r="E45" s="38"/>
      <c r="F45" s="39"/>
      <c r="G45" s="23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4"/>
      <c r="AE45" s="1"/>
    </row>
    <row r="46" spans="1:31">
      <c r="A46" s="1">
        <v>4</v>
      </c>
      <c r="B46" s="40" t="s">
        <v>26</v>
      </c>
      <c r="C46" s="41"/>
      <c r="D46" s="41"/>
      <c r="E46" s="41"/>
      <c r="F46" s="42"/>
      <c r="G46" s="23">
        <f>G33+G14+G44</f>
        <v>23412.321</v>
      </c>
      <c r="H46" s="24"/>
      <c r="I46" s="23">
        <f t="shared" ref="I46" si="12">I33+I14+I44</f>
        <v>23412.321</v>
      </c>
      <c r="J46" s="24"/>
      <c r="K46" s="23">
        <f t="shared" ref="K46" si="13">K33+K14+K44</f>
        <v>27107.321</v>
      </c>
      <c r="L46" s="24"/>
      <c r="M46" s="23">
        <f t="shared" ref="M46" si="14">M33+M14+M44</f>
        <v>27667.981</v>
      </c>
      <c r="N46" s="24"/>
      <c r="O46" s="23">
        <f t="shared" ref="O46" si="15">O33+O14+O44</f>
        <v>24035.021000000001</v>
      </c>
      <c r="P46" s="24"/>
      <c r="Q46" s="23">
        <f>Q33+Q14+Q44</f>
        <v>28317.181</v>
      </c>
      <c r="R46" s="24"/>
      <c r="S46" s="23">
        <f t="shared" ref="S46" si="16">S33+S14+S44</f>
        <v>23412.321</v>
      </c>
      <c r="T46" s="24"/>
      <c r="U46" s="23">
        <f t="shared" ref="U46" si="17">U33+U14+U44</f>
        <v>25497.321</v>
      </c>
      <c r="V46" s="24"/>
      <c r="W46" s="23">
        <f t="shared" ref="W46" si="18">W33+W14+W44</f>
        <v>36732.870999999999</v>
      </c>
      <c r="X46" s="24"/>
      <c r="Y46" s="23">
        <f t="shared" ref="Y46" si="19">Y33+Y14+Y44</f>
        <v>26942.251</v>
      </c>
      <c r="Z46" s="24"/>
      <c r="AA46" s="23">
        <f t="shared" ref="AA46" si="20">AA33+AA14+AA44</f>
        <v>23412.321</v>
      </c>
      <c r="AB46" s="24"/>
      <c r="AC46" s="23">
        <f>AC33+AC14+AC44</f>
        <v>23412.321</v>
      </c>
      <c r="AD46" s="24"/>
      <c r="AE46" s="1">
        <f>SUM(G46:AD46)</f>
        <v>313361.55199999997</v>
      </c>
    </row>
    <row r="47" spans="1:31">
      <c r="A47" s="1"/>
      <c r="B47" s="37"/>
      <c r="C47" s="38"/>
      <c r="D47" s="38"/>
      <c r="E47" s="38"/>
      <c r="F47" s="39"/>
      <c r="G47" s="23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4"/>
      <c r="AE47" s="1">
        <f>SUM(G47:AC47)</f>
        <v>0</v>
      </c>
    </row>
    <row r="48" spans="1:31">
      <c r="A48" s="1">
        <v>5</v>
      </c>
      <c r="B48" s="40" t="s">
        <v>29</v>
      </c>
      <c r="C48" s="41"/>
      <c r="D48" s="41"/>
      <c r="E48" s="41"/>
      <c r="F48" s="42"/>
      <c r="G48" s="23">
        <f>-227710.51+G10+H10-G46</f>
        <v>-232976.43100000001</v>
      </c>
      <c r="H48" s="24"/>
      <c r="I48" s="23">
        <f>G48+I10+J10-I46</f>
        <v>-229910.32200000001</v>
      </c>
      <c r="J48" s="24"/>
      <c r="K48" s="23">
        <f>I48+K10+L10-K46</f>
        <v>-233448.033</v>
      </c>
      <c r="L48" s="24"/>
      <c r="M48" s="23">
        <f>K48+M10+N10-M46</f>
        <v>-243974.614</v>
      </c>
      <c r="N48" s="24"/>
      <c r="O48" s="23">
        <f>M48+O10+P10-O46</f>
        <v>-248511.14500000002</v>
      </c>
      <c r="P48" s="24"/>
      <c r="Q48" s="23">
        <f>O48+Q10+R10-Q46</f>
        <v>-253337.54600000003</v>
      </c>
      <c r="R48" s="24"/>
      <c r="S48" s="23">
        <f>Q48+S10+T10-S46</f>
        <v>-248811.91700000002</v>
      </c>
      <c r="T48" s="24"/>
      <c r="U48" s="23">
        <f>S48+U10+V10-U46</f>
        <v>-254550.70800000001</v>
      </c>
      <c r="V48" s="24"/>
      <c r="W48" s="23">
        <f>U48+W10+X10-W46</f>
        <v>-271092.679</v>
      </c>
      <c r="X48" s="24"/>
      <c r="Y48" s="23">
        <f>W48+Y10+Z10-Y46</f>
        <v>-275498.14</v>
      </c>
      <c r="Z48" s="24"/>
      <c r="AA48" s="23">
        <f>Y48+AA10+AB10-AA46</f>
        <v>-280669.58100000001</v>
      </c>
      <c r="AB48" s="24"/>
      <c r="AC48" s="23">
        <f>AA48+AC10+AD10-AC46</f>
        <v>-304081.902</v>
      </c>
      <c r="AD48" s="24"/>
      <c r="AE48" s="1">
        <f>SUM(G48:AC48)</f>
        <v>-3076863.0180000002</v>
      </c>
    </row>
    <row r="49" spans="1:31">
      <c r="A49" s="1">
        <v>6</v>
      </c>
      <c r="B49" s="40" t="s">
        <v>32</v>
      </c>
      <c r="C49" s="41"/>
      <c r="D49" s="41"/>
      <c r="E49" s="41"/>
      <c r="F49" s="42"/>
      <c r="G49" s="23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4"/>
      <c r="AE49" s="6">
        <f>AC48</f>
        <v>-304081.902</v>
      </c>
    </row>
  </sheetData>
  <mergeCells count="350">
    <mergeCell ref="S42:T42"/>
    <mergeCell ref="U42:V42"/>
    <mergeCell ref="W42:X42"/>
    <mergeCell ref="Y42:Z42"/>
    <mergeCell ref="AA42:AB42"/>
    <mergeCell ref="AC42:AD42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3"/>
    <mergeCell ref="AC43:AD43"/>
    <mergeCell ref="S40:T40"/>
    <mergeCell ref="U40:V40"/>
    <mergeCell ref="W40:X40"/>
    <mergeCell ref="Y40:Z40"/>
    <mergeCell ref="AA40:AB40"/>
    <mergeCell ref="AC40:AD40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AC41:AD41"/>
    <mergeCell ref="G40:H40"/>
    <mergeCell ref="G41:H41"/>
    <mergeCell ref="G42:H42"/>
    <mergeCell ref="G43:H43"/>
    <mergeCell ref="I40:J40"/>
    <mergeCell ref="K40:L40"/>
    <mergeCell ref="M40:N40"/>
    <mergeCell ref="O40:P40"/>
    <mergeCell ref="Q40:R40"/>
    <mergeCell ref="I42:J42"/>
    <mergeCell ref="K42:L42"/>
    <mergeCell ref="M42:N42"/>
    <mergeCell ref="O42:P42"/>
    <mergeCell ref="Q42:R42"/>
    <mergeCell ref="B13:F13"/>
    <mergeCell ref="B14:F14"/>
    <mergeCell ref="B32:F32"/>
    <mergeCell ref="B15:F15"/>
    <mergeCell ref="B16:F16"/>
    <mergeCell ref="B17:F17"/>
    <mergeCell ref="B18:F18"/>
    <mergeCell ref="B19:F19"/>
    <mergeCell ref="B20:F20"/>
    <mergeCell ref="B23:F23"/>
    <mergeCell ref="B31:F31"/>
    <mergeCell ref="B22:F22"/>
    <mergeCell ref="B21:F21"/>
    <mergeCell ref="B25:F25"/>
    <mergeCell ref="B24:F24"/>
    <mergeCell ref="B26:F26"/>
    <mergeCell ref="B27:F27"/>
    <mergeCell ref="B28:F28"/>
    <mergeCell ref="B29:F29"/>
    <mergeCell ref="U17:V17"/>
    <mergeCell ref="W17:X17"/>
    <mergeCell ref="Y17:Z17"/>
    <mergeCell ref="AA17:AB17"/>
    <mergeCell ref="AC17:AD17"/>
    <mergeCell ref="S18:T18"/>
    <mergeCell ref="U18:V18"/>
    <mergeCell ref="W18:X18"/>
    <mergeCell ref="Y18:Z18"/>
    <mergeCell ref="AA18:AB18"/>
    <mergeCell ref="AC18:AD18"/>
    <mergeCell ref="S19:T19"/>
    <mergeCell ref="G17:H17"/>
    <mergeCell ref="I17:J17"/>
    <mergeCell ref="K17:L17"/>
    <mergeCell ref="M17:N17"/>
    <mergeCell ref="O17:P17"/>
    <mergeCell ref="Q17:R17"/>
    <mergeCell ref="G18:H18"/>
    <mergeCell ref="G19:H19"/>
    <mergeCell ref="I18:J18"/>
    <mergeCell ref="K18:L18"/>
    <mergeCell ref="M18:N18"/>
    <mergeCell ref="O18:P18"/>
    <mergeCell ref="Q18:R18"/>
    <mergeCell ref="I19:J19"/>
    <mergeCell ref="K19:L19"/>
    <mergeCell ref="M19:N19"/>
    <mergeCell ref="O19:P19"/>
    <mergeCell ref="Q19:R19"/>
    <mergeCell ref="S17:T17"/>
    <mergeCell ref="B49:F49"/>
    <mergeCell ref="B33:F33"/>
    <mergeCell ref="B44:F44"/>
    <mergeCell ref="B46:F46"/>
    <mergeCell ref="B47:F47"/>
    <mergeCell ref="B48:F48"/>
    <mergeCell ref="B39:E39"/>
    <mergeCell ref="B45:F45"/>
    <mergeCell ref="B40:E40"/>
    <mergeCell ref="B41:E41"/>
    <mergeCell ref="B42:E42"/>
    <mergeCell ref="B43:E43"/>
    <mergeCell ref="A2:AC2"/>
    <mergeCell ref="A3:AC3"/>
    <mergeCell ref="B37:E37"/>
    <mergeCell ref="B38:E38"/>
    <mergeCell ref="B34:E34"/>
    <mergeCell ref="B35:E35"/>
    <mergeCell ref="B36:E36"/>
    <mergeCell ref="B10:F10"/>
    <mergeCell ref="B11:F11"/>
    <mergeCell ref="B12:F12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AA6:AB6"/>
    <mergeCell ref="Y6:Z6"/>
    <mergeCell ref="W6:X6"/>
    <mergeCell ref="U6:V6"/>
    <mergeCell ref="S6:T6"/>
    <mergeCell ref="Q6:R6"/>
    <mergeCell ref="G38:H38"/>
    <mergeCell ref="G39:H39"/>
    <mergeCell ref="G46:H46"/>
    <mergeCell ref="I33:J33"/>
    <mergeCell ref="I34:J34"/>
    <mergeCell ref="I35:J35"/>
    <mergeCell ref="I36:J36"/>
    <mergeCell ref="I37:J37"/>
    <mergeCell ref="I38:J38"/>
    <mergeCell ref="I39:J39"/>
    <mergeCell ref="I46:J46"/>
    <mergeCell ref="G33:H33"/>
    <mergeCell ref="G34:H34"/>
    <mergeCell ref="G35:H35"/>
    <mergeCell ref="G36:H36"/>
    <mergeCell ref="G37:H37"/>
    <mergeCell ref="M38:N38"/>
    <mergeCell ref="M39:N39"/>
    <mergeCell ref="M46:N46"/>
    <mergeCell ref="Q38:R38"/>
    <mergeCell ref="Q39:R39"/>
    <mergeCell ref="Q46:R46"/>
    <mergeCell ref="I48:J48"/>
    <mergeCell ref="K33:L33"/>
    <mergeCell ref="K34:L34"/>
    <mergeCell ref="K35:L35"/>
    <mergeCell ref="K36:L36"/>
    <mergeCell ref="K37:L37"/>
    <mergeCell ref="K38:L38"/>
    <mergeCell ref="K39:L39"/>
    <mergeCell ref="K46:L46"/>
    <mergeCell ref="K48:L48"/>
    <mergeCell ref="M48:N48"/>
    <mergeCell ref="O33:P33"/>
    <mergeCell ref="O34:P34"/>
    <mergeCell ref="O35:P35"/>
    <mergeCell ref="O36:P36"/>
    <mergeCell ref="O37:P37"/>
    <mergeCell ref="O38:P38"/>
    <mergeCell ref="O39:P39"/>
    <mergeCell ref="O46:P46"/>
    <mergeCell ref="O48:P48"/>
    <mergeCell ref="M33:N33"/>
    <mergeCell ref="M34:N34"/>
    <mergeCell ref="M35:N35"/>
    <mergeCell ref="M36:N36"/>
    <mergeCell ref="M37:N37"/>
    <mergeCell ref="Q48:R48"/>
    <mergeCell ref="S33:T33"/>
    <mergeCell ref="S34:T34"/>
    <mergeCell ref="S35:T35"/>
    <mergeCell ref="S36:T36"/>
    <mergeCell ref="S37:T37"/>
    <mergeCell ref="S38:T38"/>
    <mergeCell ref="S39:T39"/>
    <mergeCell ref="S46:T46"/>
    <mergeCell ref="S48:T48"/>
    <mergeCell ref="Q33:R33"/>
    <mergeCell ref="Q34:R34"/>
    <mergeCell ref="Q35:R35"/>
    <mergeCell ref="Q36:R36"/>
    <mergeCell ref="Q37:R37"/>
    <mergeCell ref="G47:AD47"/>
    <mergeCell ref="AA36:AB36"/>
    <mergeCell ref="AA37:AB37"/>
    <mergeCell ref="AA38:AB38"/>
    <mergeCell ref="AA39:AB39"/>
    <mergeCell ref="AA46:AB46"/>
    <mergeCell ref="AA48:AB48"/>
    <mergeCell ref="Y33:Z33"/>
    <mergeCell ref="Y34:Z34"/>
    <mergeCell ref="W38:X38"/>
    <mergeCell ref="W39:X39"/>
    <mergeCell ref="W46:X46"/>
    <mergeCell ref="W48:X48"/>
    <mergeCell ref="U33:V33"/>
    <mergeCell ref="U34:V34"/>
    <mergeCell ref="U35:V35"/>
    <mergeCell ref="U36:V36"/>
    <mergeCell ref="U37:V37"/>
    <mergeCell ref="AA14:AB14"/>
    <mergeCell ref="Y14:Z14"/>
    <mergeCell ref="W14:X14"/>
    <mergeCell ref="U14:V14"/>
    <mergeCell ref="S14:T14"/>
    <mergeCell ref="AC38:AD38"/>
    <mergeCell ref="AC39:AD39"/>
    <mergeCell ref="AC46:AD46"/>
    <mergeCell ref="AC48:AD48"/>
    <mergeCell ref="AC14:AD14"/>
    <mergeCell ref="AC15:AD15"/>
    <mergeCell ref="AC16:AD16"/>
    <mergeCell ref="AC33:AD33"/>
    <mergeCell ref="AC34:AD34"/>
    <mergeCell ref="AC35:AD35"/>
    <mergeCell ref="AC36:AD36"/>
    <mergeCell ref="AC37:AD37"/>
    <mergeCell ref="Y38:Z38"/>
    <mergeCell ref="Y39:Z39"/>
    <mergeCell ref="Y46:Z46"/>
    <mergeCell ref="Y48:Z48"/>
    <mergeCell ref="AA33:AB33"/>
    <mergeCell ref="AA34:AB34"/>
    <mergeCell ref="AA35:AB35"/>
    <mergeCell ref="G14:H14"/>
    <mergeCell ref="G15:H15"/>
    <mergeCell ref="G16:H16"/>
    <mergeCell ref="I15:J15"/>
    <mergeCell ref="I16:J16"/>
    <mergeCell ref="Q14:R14"/>
    <mergeCell ref="O14:P14"/>
    <mergeCell ref="M14:N14"/>
    <mergeCell ref="K14:L14"/>
    <mergeCell ref="I14:J14"/>
    <mergeCell ref="K15:L15"/>
    <mergeCell ref="K16:L16"/>
    <mergeCell ref="M15:N15"/>
    <mergeCell ref="M16:N16"/>
    <mergeCell ref="O15:P15"/>
    <mergeCell ref="O16:P16"/>
    <mergeCell ref="A4:O4"/>
    <mergeCell ref="G44:H44"/>
    <mergeCell ref="I44:J44"/>
    <mergeCell ref="K44:L44"/>
    <mergeCell ref="M44:N44"/>
    <mergeCell ref="O44:P44"/>
    <mergeCell ref="Q44:R44"/>
    <mergeCell ref="S44:T44"/>
    <mergeCell ref="U44:V44"/>
    <mergeCell ref="G12:AD12"/>
    <mergeCell ref="G13:AD13"/>
    <mergeCell ref="G32:AD32"/>
    <mergeCell ref="W15:X15"/>
    <mergeCell ref="W16:X16"/>
    <mergeCell ref="Y15:Z15"/>
    <mergeCell ref="Y16:Z16"/>
    <mergeCell ref="AA15:AB15"/>
    <mergeCell ref="AA16:AB16"/>
    <mergeCell ref="Q15:R15"/>
    <mergeCell ref="Q16:R16"/>
    <mergeCell ref="S15:T15"/>
    <mergeCell ref="S16:T16"/>
    <mergeCell ref="U15:V15"/>
    <mergeCell ref="U16:V16"/>
    <mergeCell ref="U19:V19"/>
    <mergeCell ref="W19:X19"/>
    <mergeCell ref="Y19:Z19"/>
    <mergeCell ref="AA19:AB19"/>
    <mergeCell ref="AC19:AD19"/>
    <mergeCell ref="G49:AD49"/>
    <mergeCell ref="W44:X44"/>
    <mergeCell ref="Y44:Z44"/>
    <mergeCell ref="AA44:AB44"/>
    <mergeCell ref="AC44:AD44"/>
    <mergeCell ref="G48:H48"/>
    <mergeCell ref="G45:AD45"/>
    <mergeCell ref="Y35:Z35"/>
    <mergeCell ref="Y36:Z36"/>
    <mergeCell ref="Y37:Z37"/>
    <mergeCell ref="U38:V38"/>
    <mergeCell ref="U39:V39"/>
    <mergeCell ref="U46:V46"/>
    <mergeCell ref="U48:V48"/>
    <mergeCell ref="W33:X33"/>
    <mergeCell ref="W34:X34"/>
    <mergeCell ref="W35:X35"/>
    <mergeCell ref="W36:X36"/>
    <mergeCell ref="W37:X37"/>
    <mergeCell ref="Y31:Z31"/>
    <mergeCell ref="G20:H20"/>
    <mergeCell ref="G23:H23"/>
    <mergeCell ref="G31:H31"/>
    <mergeCell ref="I20:J20"/>
    <mergeCell ref="K20:L20"/>
    <mergeCell ref="M20:N20"/>
    <mergeCell ref="I31:J31"/>
    <mergeCell ref="K31:L31"/>
    <mergeCell ref="M31:N31"/>
    <mergeCell ref="I23:J23"/>
    <mergeCell ref="K23:L23"/>
    <mergeCell ref="M23:N23"/>
    <mergeCell ref="U22:V22"/>
    <mergeCell ref="S21:T21"/>
    <mergeCell ref="U21:V21"/>
    <mergeCell ref="W25:X25"/>
    <mergeCell ref="U24:V24"/>
    <mergeCell ref="W24:X24"/>
    <mergeCell ref="Y27:Z27"/>
    <mergeCell ref="Y28:Z28"/>
    <mergeCell ref="Y29:Z29"/>
    <mergeCell ref="AA31:AB31"/>
    <mergeCell ref="AC31:AD31"/>
    <mergeCell ref="O20:P20"/>
    <mergeCell ref="Q20:R20"/>
    <mergeCell ref="S20:T20"/>
    <mergeCell ref="U20:V20"/>
    <mergeCell ref="W20:X20"/>
    <mergeCell ref="Y20:Z20"/>
    <mergeCell ref="AA20:AB20"/>
    <mergeCell ref="AC20:AD20"/>
    <mergeCell ref="AA23:AB23"/>
    <mergeCell ref="AC23:AD23"/>
    <mergeCell ref="O23:P23"/>
    <mergeCell ref="Q23:R23"/>
    <mergeCell ref="S23:T23"/>
    <mergeCell ref="U23:V23"/>
    <mergeCell ref="W23:X23"/>
    <mergeCell ref="Y23:Z23"/>
    <mergeCell ref="O31:P31"/>
    <mergeCell ref="Q31:R31"/>
    <mergeCell ref="S31:T31"/>
    <mergeCell ref="W26:X26"/>
    <mergeCell ref="U31:V31"/>
    <mergeCell ref="W31:X31"/>
  </mergeCells>
  <pageMargins left="0.19685039370078741" right="0.19685039370078741" top="0.35433070866141736" bottom="0.35433070866141736" header="0" footer="0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2018-12-05T03:20:32Z</dcterms:modified>
</cp:coreProperties>
</file>