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34" i="1"/>
  <c r="AC29"/>
  <c r="AC28"/>
  <c r="AC27"/>
  <c r="AC26"/>
  <c r="AC25"/>
  <c r="AC23" s="1"/>
  <c r="AA29"/>
  <c r="AA28"/>
  <c r="AA27"/>
  <c r="AA26"/>
  <c r="AA25"/>
  <c r="AA23" s="1"/>
  <c r="AA24"/>
  <c r="Y29"/>
  <c r="Y28"/>
  <c r="Y27"/>
  <c r="Y26"/>
  <c r="Y25"/>
  <c r="Y23" s="1"/>
  <c r="W29"/>
  <c r="W28"/>
  <c r="W27"/>
  <c r="W26"/>
  <c r="W25"/>
  <c r="W23" s="1"/>
  <c r="U29"/>
  <c r="U28"/>
  <c r="U27"/>
  <c r="U26"/>
  <c r="U25"/>
  <c r="U23" s="1"/>
  <c r="S29"/>
  <c r="S28"/>
  <c r="S27"/>
  <c r="S26"/>
  <c r="S25"/>
  <c r="S23" s="1"/>
  <c r="Q29"/>
  <c r="Q28"/>
  <c r="Q27"/>
  <c r="Q26"/>
  <c r="Q25"/>
  <c r="Q23" s="1"/>
  <c r="O29"/>
  <c r="O28"/>
  <c r="O27"/>
  <c r="O26"/>
  <c r="O25"/>
  <c r="O23" s="1"/>
  <c r="M29"/>
  <c r="M28"/>
  <c r="M27"/>
  <c r="M26"/>
  <c r="M25"/>
  <c r="M23" s="1"/>
  <c r="K29"/>
  <c r="K28"/>
  <c r="K27"/>
  <c r="K26"/>
  <c r="K25"/>
  <c r="K23" s="1"/>
  <c r="I29"/>
  <c r="I28"/>
  <c r="I27"/>
  <c r="I26"/>
  <c r="I25"/>
  <c r="I23" s="1"/>
  <c r="G29"/>
  <c r="G28"/>
  <c r="G27"/>
  <c r="G26"/>
  <c r="G25"/>
  <c r="G23" s="1"/>
  <c r="AC24"/>
  <c r="Y24"/>
  <c r="W24"/>
  <c r="U24"/>
  <c r="S24"/>
  <c r="Q24"/>
  <c r="O24"/>
  <c r="M24"/>
  <c r="K24"/>
  <c r="I24"/>
  <c r="G24"/>
  <c r="G14"/>
  <c r="AE10"/>
  <c r="AE9"/>
  <c r="I14"/>
  <c r="K14"/>
  <c r="M14"/>
  <c r="O14"/>
  <c r="Q14"/>
  <c r="S14"/>
  <c r="U14"/>
  <c r="W14"/>
  <c r="Y14"/>
  <c r="AA14"/>
  <c r="AC14"/>
  <c r="H11"/>
  <c r="J8" s="1"/>
  <c r="J11" s="1"/>
  <c r="L8" s="1"/>
  <c r="L11" s="1"/>
  <c r="N8" s="1"/>
  <c r="N11" s="1"/>
  <c r="P8" s="1"/>
  <c r="P11" s="1"/>
  <c r="R8" s="1"/>
  <c r="R11" s="1"/>
  <c r="T8" s="1"/>
  <c r="T11" s="1"/>
  <c r="V8" s="1"/>
  <c r="V11" s="1"/>
  <c r="X8" s="1"/>
  <c r="X11" s="1"/>
  <c r="Z8" s="1"/>
  <c r="Z11" s="1"/>
  <c r="AB8" s="1"/>
  <c r="AB11" s="1"/>
  <c r="AD8" s="1"/>
  <c r="AD11" s="1"/>
  <c r="G11"/>
  <c r="I8" s="1"/>
  <c r="I11" s="1"/>
  <c r="K8" s="1"/>
  <c r="AE30"/>
  <c r="AE33"/>
  <c r="AC32" l="1"/>
  <c r="AA32"/>
  <c r="Y32"/>
  <c r="W32"/>
  <c r="U32"/>
  <c r="S32"/>
  <c r="Q32"/>
  <c r="O32"/>
  <c r="M32"/>
  <c r="K32"/>
  <c r="I32"/>
  <c r="G32"/>
  <c r="AE14"/>
  <c r="K11" l="1"/>
  <c r="M8" l="1"/>
  <c r="M11" s="1"/>
  <c r="O8" l="1"/>
  <c r="O11" s="1"/>
  <c r="Q8" s="1"/>
  <c r="Q11" s="1"/>
  <c r="S8" s="1"/>
  <c r="S11" s="1"/>
  <c r="U8" s="1"/>
  <c r="U11" l="1"/>
  <c r="W8" s="1"/>
  <c r="W11" l="1"/>
  <c r="Y8" s="1"/>
  <c r="Y11" l="1"/>
  <c r="AA8" s="1"/>
  <c r="AA11" l="1"/>
  <c r="AC8" s="1"/>
  <c r="AE8" l="1"/>
  <c r="AC11"/>
  <c r="AE11" s="1"/>
  <c r="AE28" l="1"/>
  <c r="AE27"/>
  <c r="AE26"/>
  <c r="AE25"/>
  <c r="AE29"/>
  <c r="AE23"/>
  <c r="AE24"/>
  <c r="AE32" l="1"/>
  <c r="I34" l="1"/>
  <c r="K34" s="1"/>
  <c r="M34" s="1"/>
  <c r="O34" s="1"/>
  <c r="Q34" s="1"/>
  <c r="S34" s="1"/>
  <c r="U34" s="1"/>
  <c r="W34" s="1"/>
  <c r="Y34" s="1"/>
  <c r="AA34" s="1"/>
  <c r="AC34" s="1"/>
  <c r="AE35" s="1"/>
  <c r="AE34" l="1"/>
</calcChain>
</file>

<file path=xl/sharedStrings.xml><?xml version="1.0" encoding="utf-8"?>
<sst xmlns="http://schemas.openxmlformats.org/spreadsheetml/2006/main" count="65" uniqueCount="43">
  <si>
    <t>№пп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</si>
  <si>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</si>
  <si>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</si>
  <si>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</si>
  <si>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</si>
  <si>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</si>
  <si>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</si>
  <si>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</si>
  <si>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</si>
  <si>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</si>
  <si>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</si>
  <si>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</si>
  <si>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</si>
  <si>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</si>
  <si>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Доходы:</t>
  </si>
  <si>
    <t>Сальдо на начало периода</t>
  </si>
  <si>
    <t>Начислено</t>
  </si>
  <si>
    <t>Оплачено</t>
  </si>
  <si>
    <t>Задолжность на конец периода</t>
  </si>
  <si>
    <t>Статьи расходов:</t>
  </si>
  <si>
    <t>Уборка подъезда</t>
  </si>
  <si>
    <t>Обслуживание паспортного стола и БЦКП</t>
  </si>
  <si>
    <t>Техническое обслуживание внутридомовых инженерных сетей</t>
  </si>
  <si>
    <t>Техническое обслуживание внутридомовых электрических сетей</t>
  </si>
  <si>
    <t>Аварийное обслуживание внутридомовых инженерных сетей</t>
  </si>
  <si>
    <t>Оплата домкому</t>
  </si>
  <si>
    <t>Итого расходов:</t>
  </si>
  <si>
    <r>
      <rPr>
        <b/>
        <sz val="11"/>
        <color theme="1"/>
        <rFont val="Calibri"/>
        <family val="2"/>
        <charset val="204"/>
        <scheme val="minor"/>
      </rPr>
      <t>Содержание</t>
    </r>
    <r>
      <rPr>
        <sz val="11"/>
        <color theme="1"/>
        <rFont val="Calibri"/>
        <family val="2"/>
        <charset val="204"/>
        <scheme val="minor"/>
      </rPr>
      <t>, в т.ч.</t>
    </r>
  </si>
  <si>
    <r>
      <rPr>
        <b/>
        <sz val="11"/>
        <color theme="1"/>
        <rFont val="Calibri"/>
        <family val="2"/>
        <charset val="204"/>
        <scheme val="minor"/>
      </rPr>
      <t>Текущий ремонт</t>
    </r>
    <r>
      <rPr>
        <sz val="11"/>
        <color theme="1"/>
        <rFont val="Calibri"/>
        <family val="2"/>
        <charset val="204"/>
        <scheme val="minor"/>
      </rPr>
      <t>, в т.ч.</t>
    </r>
  </si>
  <si>
    <t>Остаток средств за отчетный период</t>
  </si>
  <si>
    <t>м2</t>
  </si>
  <si>
    <t>ВСЕГО</t>
  </si>
  <si>
    <t>Остаток на конец года</t>
  </si>
  <si>
    <t>обслуж.</t>
  </si>
  <si>
    <t>тек.рем.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</si>
  <si>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ООО "Гефест ПЛЮС"</t>
  </si>
  <si>
    <t>Уборка и обслуживание придомовой территории</t>
  </si>
  <si>
    <t xml:space="preserve">адрес: ул.Ленина 33А, S= </t>
  </si>
  <si>
    <t xml:space="preserve">                                                                                                                                                                                                                                   Лицевой счет жилого дома за 2019 год</t>
  </si>
  <si>
    <t>восстановление освещения за март</t>
  </si>
  <si>
    <t>закрытие слуховых окон</t>
  </si>
  <si>
    <t>монтаж трубопровода на вводе хвс</t>
  </si>
  <si>
    <t xml:space="preserve">восстановление освещения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</si>
</sst>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0" xfId="0" applyAlignment="1"/>
    <xf numFmtId="0" fontId="1" fillId="0" borderId="1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E35"/>
  <sheetViews>
    <sheetView tabSelected="1" zoomScale="70" zoomScaleNormal="70" workbookViewId="0">
      <selection activeCell="AB11" sqref="AB11"/>
    </sheetView>
  </sheetViews>
  <sheetFormatPr defaultRowHeight="15"/>
  <cols>
    <col min="1" max="1" width="5.140625" customWidth="1"/>
    <col min="2" max="2" width="7.85546875" customWidth="1"/>
    <col min="3" max="3" width="7.140625" customWidth="1"/>
    <col min="4" max="4" width="4.5703125" customWidth="1"/>
    <col min="5" max="5" width="5.28515625" customWidth="1"/>
    <col min="6" max="6" width="6.28515625" customWidth="1"/>
    <col min="7" max="7" width="9.7109375" bestFit="1" customWidth="1"/>
    <col min="8" max="8" width="9.28515625" bestFit="1" customWidth="1"/>
    <col min="9" max="9" width="9.5703125" bestFit="1" customWidth="1"/>
    <col min="10" max="10" width="9.28515625" bestFit="1" customWidth="1"/>
    <col min="11" max="11" width="9.5703125" bestFit="1" customWidth="1"/>
    <col min="12" max="12" width="9.28515625" bestFit="1" customWidth="1"/>
    <col min="13" max="13" width="9.5703125" bestFit="1" customWidth="1"/>
    <col min="14" max="14" width="9.28515625" bestFit="1" customWidth="1"/>
    <col min="15" max="15" width="9.5703125" bestFit="1" customWidth="1"/>
    <col min="16" max="16" width="9.28515625" bestFit="1" customWidth="1"/>
    <col min="17" max="17" width="9.5703125" bestFit="1" customWidth="1"/>
    <col min="18" max="18" width="9.28515625" bestFit="1" customWidth="1"/>
    <col min="19" max="19" width="9.5703125" bestFit="1" customWidth="1"/>
    <col min="20" max="20" width="9.28515625" bestFit="1" customWidth="1"/>
    <col min="21" max="21" width="9.5703125" bestFit="1" customWidth="1"/>
    <col min="22" max="22" width="9.28515625" bestFit="1" customWidth="1"/>
    <col min="23" max="23" width="9.5703125" bestFit="1" customWidth="1"/>
    <col min="24" max="24" width="9.28515625" bestFit="1" customWidth="1"/>
    <col min="25" max="25" width="9.5703125" bestFit="1" customWidth="1"/>
    <col min="26" max="26" width="9.28515625" bestFit="1" customWidth="1"/>
    <col min="27" max="27" width="9.5703125" bestFit="1" customWidth="1"/>
    <col min="28" max="28" width="9.28515625" bestFit="1" customWidth="1"/>
    <col min="29" max="29" width="9.5703125" bestFit="1" customWidth="1"/>
    <col min="30" max="30" width="9.28515625" bestFit="1" customWidth="1"/>
  </cols>
  <sheetData>
    <row r="2" spans="1:31">
      <c r="A2" s="33" t="s">
        <v>35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7"/>
    </row>
    <row r="3" spans="1:31">
      <c r="A3" s="33" t="s">
        <v>38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7"/>
    </row>
    <row r="4" spans="1:31">
      <c r="A4" s="38" t="s">
        <v>37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8">
        <v>307.5</v>
      </c>
      <c r="Q4" s="5" t="s">
        <v>30</v>
      </c>
      <c r="R4" s="5"/>
      <c r="W4" s="5"/>
      <c r="X4" s="5"/>
      <c r="Y4" s="5"/>
      <c r="Z4" s="5"/>
      <c r="AA4" s="5"/>
      <c r="AB4" s="5"/>
      <c r="AC4" s="5"/>
      <c r="AD4" s="5"/>
    </row>
    <row r="6" spans="1:31">
      <c r="A6" s="1" t="s">
        <v>0</v>
      </c>
      <c r="B6" s="27" t="s">
        <v>1</v>
      </c>
      <c r="C6" s="28"/>
      <c r="D6" s="28"/>
      <c r="E6" s="28"/>
      <c r="F6" s="29"/>
      <c r="G6" s="35" t="s">
        <v>2</v>
      </c>
      <c r="H6" s="36"/>
      <c r="I6" s="35" t="s">
        <v>3</v>
      </c>
      <c r="J6" s="36"/>
      <c r="K6" s="35" t="s">
        <v>4</v>
      </c>
      <c r="L6" s="36"/>
      <c r="M6" s="35" t="s">
        <v>5</v>
      </c>
      <c r="N6" s="36"/>
      <c r="O6" s="35" t="s">
        <v>6</v>
      </c>
      <c r="P6" s="36"/>
      <c r="Q6" s="35" t="s">
        <v>7</v>
      </c>
      <c r="R6" s="36"/>
      <c r="S6" s="35" t="s">
        <v>8</v>
      </c>
      <c r="T6" s="36"/>
      <c r="U6" s="35" t="s">
        <v>9</v>
      </c>
      <c r="V6" s="36"/>
      <c r="W6" s="35" t="s">
        <v>10</v>
      </c>
      <c r="X6" s="36"/>
      <c r="Y6" s="35" t="s">
        <v>11</v>
      </c>
      <c r="Z6" s="36"/>
      <c r="AA6" s="35" t="s">
        <v>12</v>
      </c>
      <c r="AB6" s="36"/>
      <c r="AC6" s="35" t="s">
        <v>13</v>
      </c>
      <c r="AD6" s="36"/>
      <c r="AE6" s="1" t="s">
        <v>31</v>
      </c>
    </row>
    <row r="7" spans="1:31">
      <c r="A7" s="1">
        <v>1</v>
      </c>
      <c r="B7" s="18" t="s">
        <v>14</v>
      </c>
      <c r="C7" s="19"/>
      <c r="D7" s="19"/>
      <c r="E7" s="19"/>
      <c r="F7" s="20"/>
      <c r="G7" s="2" t="s">
        <v>33</v>
      </c>
      <c r="H7" s="2" t="s">
        <v>34</v>
      </c>
      <c r="I7" s="2" t="s">
        <v>33</v>
      </c>
      <c r="J7" s="2" t="s">
        <v>34</v>
      </c>
      <c r="K7" s="2" t="s">
        <v>33</v>
      </c>
      <c r="L7" s="2" t="s">
        <v>34</v>
      </c>
      <c r="M7" s="2" t="s">
        <v>33</v>
      </c>
      <c r="N7" s="2" t="s">
        <v>34</v>
      </c>
      <c r="O7" s="2" t="s">
        <v>33</v>
      </c>
      <c r="P7" s="2" t="s">
        <v>34</v>
      </c>
      <c r="Q7" s="2" t="s">
        <v>33</v>
      </c>
      <c r="R7" s="2" t="s">
        <v>34</v>
      </c>
      <c r="S7" s="2" t="s">
        <v>33</v>
      </c>
      <c r="T7" s="2" t="s">
        <v>34</v>
      </c>
      <c r="U7" s="2" t="s">
        <v>33</v>
      </c>
      <c r="V7" s="2" t="s">
        <v>34</v>
      </c>
      <c r="W7" s="2" t="s">
        <v>33</v>
      </c>
      <c r="X7" s="2" t="s">
        <v>34</v>
      </c>
      <c r="Y7" s="2" t="s">
        <v>33</v>
      </c>
      <c r="Z7" s="2" t="s">
        <v>34</v>
      </c>
      <c r="AA7" s="2" t="s">
        <v>33</v>
      </c>
      <c r="AB7" s="2" t="s">
        <v>34</v>
      </c>
      <c r="AC7" s="2" t="s">
        <v>33</v>
      </c>
      <c r="AD7" s="2" t="s">
        <v>34</v>
      </c>
      <c r="AE7" s="1"/>
    </row>
    <row r="8" spans="1:31">
      <c r="A8" s="1"/>
      <c r="B8" s="24" t="s">
        <v>15</v>
      </c>
      <c r="C8" s="25"/>
      <c r="D8" s="25"/>
      <c r="E8" s="25"/>
      <c r="F8" s="26"/>
      <c r="G8" s="9">
        <v>12431.93</v>
      </c>
      <c r="H8" s="9">
        <v>2695.48</v>
      </c>
      <c r="I8" s="9">
        <f>G11</f>
        <v>13847.090000000002</v>
      </c>
      <c r="J8" s="9">
        <f>H11</f>
        <v>2695.48</v>
      </c>
      <c r="K8" s="9">
        <f t="shared" ref="K8:AD8" si="0">I11</f>
        <v>14098.310000000001</v>
      </c>
      <c r="L8" s="9">
        <f t="shared" si="0"/>
        <v>2598.89</v>
      </c>
      <c r="M8" s="9">
        <f t="shared" si="0"/>
        <v>13671.900000000001</v>
      </c>
      <c r="N8" s="9">
        <f t="shared" si="0"/>
        <v>2438.0699999999997</v>
      </c>
      <c r="O8" s="9">
        <f t="shared" si="0"/>
        <v>13927.910000000003</v>
      </c>
      <c r="P8" s="9">
        <f t="shared" si="0"/>
        <v>2359.6499999999996</v>
      </c>
      <c r="Q8" s="9">
        <f t="shared" si="0"/>
        <v>15018.400000000005</v>
      </c>
      <c r="R8" s="9">
        <f t="shared" si="0"/>
        <v>2359.6499999999996</v>
      </c>
      <c r="S8" s="9">
        <f t="shared" si="0"/>
        <v>15438.900000000007</v>
      </c>
      <c r="T8" s="9">
        <f t="shared" si="0"/>
        <v>2273.0499999999997</v>
      </c>
      <c r="U8" s="9">
        <f t="shared" si="0"/>
        <v>15727.010000000006</v>
      </c>
      <c r="V8" s="9">
        <f t="shared" si="0"/>
        <v>2081.4699999999998</v>
      </c>
      <c r="W8" s="9">
        <f t="shared" si="0"/>
        <v>16542.340000000007</v>
      </c>
      <c r="X8" s="9">
        <f t="shared" si="0"/>
        <v>1988.85</v>
      </c>
      <c r="Y8" s="9">
        <f t="shared" si="0"/>
        <v>15755.890000000009</v>
      </c>
      <c r="Z8" s="9">
        <f t="shared" si="0"/>
        <v>1988.85</v>
      </c>
      <c r="AA8" s="9">
        <f t="shared" si="0"/>
        <v>15867.150000000009</v>
      </c>
      <c r="AB8" s="9">
        <f t="shared" si="0"/>
        <v>1912.83</v>
      </c>
      <c r="AC8" s="9">
        <f t="shared" si="0"/>
        <v>16650.240000000009</v>
      </c>
      <c r="AD8" s="9">
        <f t="shared" si="0"/>
        <v>1835.23</v>
      </c>
      <c r="AE8" s="1">
        <f>SUM(G8:AC8)</f>
        <v>204369.34000000003</v>
      </c>
    </row>
    <row r="9" spans="1:31">
      <c r="A9" s="1"/>
      <c r="B9" s="24" t="s">
        <v>16</v>
      </c>
      <c r="C9" s="25"/>
      <c r="D9" s="25"/>
      <c r="E9" s="25"/>
      <c r="F9" s="26"/>
      <c r="G9" s="9">
        <v>4492.0600000000004</v>
      </c>
      <c r="H9" s="9">
        <v>0</v>
      </c>
      <c r="I9" s="9">
        <v>4492.0600000000004</v>
      </c>
      <c r="J9" s="9">
        <v>0</v>
      </c>
      <c r="K9" s="9">
        <v>4492.0600000000004</v>
      </c>
      <c r="L9" s="9">
        <v>0</v>
      </c>
      <c r="M9" s="9">
        <v>4492.0600000000004</v>
      </c>
      <c r="N9" s="9">
        <v>0</v>
      </c>
      <c r="O9" s="9">
        <v>4492.0600000000004</v>
      </c>
      <c r="P9" s="9">
        <v>0</v>
      </c>
      <c r="Q9" s="9">
        <v>4492.0600000000004</v>
      </c>
      <c r="R9" s="9">
        <v>0</v>
      </c>
      <c r="S9" s="9">
        <v>4492.0600000000004</v>
      </c>
      <c r="T9" s="9">
        <v>0</v>
      </c>
      <c r="U9" s="9">
        <v>4492.0600000000004</v>
      </c>
      <c r="V9" s="9">
        <v>0</v>
      </c>
      <c r="W9" s="9">
        <v>4492.0600000000004</v>
      </c>
      <c r="X9" s="9">
        <v>0</v>
      </c>
      <c r="Y9" s="9">
        <v>4492.0600000000004</v>
      </c>
      <c r="Z9" s="9">
        <v>0</v>
      </c>
      <c r="AA9" s="9">
        <v>4492.0600000000004</v>
      </c>
      <c r="AB9" s="9">
        <v>0</v>
      </c>
      <c r="AC9" s="9"/>
      <c r="AD9" s="9"/>
      <c r="AE9" s="1">
        <f>SUM(G9:AD9)</f>
        <v>49412.659999999996</v>
      </c>
    </row>
    <row r="10" spans="1:31">
      <c r="A10" s="1"/>
      <c r="B10" s="24" t="s">
        <v>17</v>
      </c>
      <c r="C10" s="25"/>
      <c r="D10" s="25"/>
      <c r="E10" s="25"/>
      <c r="F10" s="26"/>
      <c r="G10" s="9">
        <v>3076.9</v>
      </c>
      <c r="H10" s="9">
        <v>0</v>
      </c>
      <c r="I10" s="9">
        <v>4240.84</v>
      </c>
      <c r="J10" s="9">
        <v>96.59</v>
      </c>
      <c r="K10" s="9">
        <v>4918.47</v>
      </c>
      <c r="L10" s="9">
        <v>160.82</v>
      </c>
      <c r="M10" s="9">
        <v>4236.05</v>
      </c>
      <c r="N10" s="9">
        <v>78.42</v>
      </c>
      <c r="O10" s="9">
        <v>3401.57</v>
      </c>
      <c r="P10" s="9">
        <v>0</v>
      </c>
      <c r="Q10" s="9">
        <v>4071.56</v>
      </c>
      <c r="R10" s="9">
        <v>86.6</v>
      </c>
      <c r="S10" s="9">
        <v>4203.95</v>
      </c>
      <c r="T10" s="9">
        <v>191.58</v>
      </c>
      <c r="U10" s="9">
        <v>3676.73</v>
      </c>
      <c r="V10" s="9">
        <v>92.62</v>
      </c>
      <c r="W10" s="9">
        <v>5278.51</v>
      </c>
      <c r="X10" s="9">
        <v>0</v>
      </c>
      <c r="Y10" s="9">
        <v>4380.8</v>
      </c>
      <c r="Z10" s="9">
        <v>76.02</v>
      </c>
      <c r="AA10" s="9">
        <v>3708.97</v>
      </c>
      <c r="AB10" s="9">
        <v>77.599999999999994</v>
      </c>
      <c r="AC10" s="9"/>
      <c r="AD10" s="9"/>
      <c r="AE10" s="1">
        <f>SUM(G10:AD10)</f>
        <v>46054.6</v>
      </c>
    </row>
    <row r="11" spans="1:31">
      <c r="A11" s="1"/>
      <c r="B11" s="24" t="s">
        <v>18</v>
      </c>
      <c r="C11" s="25"/>
      <c r="D11" s="25"/>
      <c r="E11" s="25"/>
      <c r="F11" s="26"/>
      <c r="G11" s="9">
        <f>G8+G9-G10</f>
        <v>13847.090000000002</v>
      </c>
      <c r="H11" s="9">
        <f t="shared" ref="H11:AD11" si="1">H8+H9-H10</f>
        <v>2695.48</v>
      </c>
      <c r="I11" s="9">
        <f t="shared" si="1"/>
        <v>14098.310000000001</v>
      </c>
      <c r="J11" s="9">
        <f t="shared" si="1"/>
        <v>2598.89</v>
      </c>
      <c r="K11" s="9">
        <f t="shared" si="1"/>
        <v>13671.900000000001</v>
      </c>
      <c r="L11" s="9">
        <f t="shared" si="1"/>
        <v>2438.0699999999997</v>
      </c>
      <c r="M11" s="9">
        <f t="shared" si="1"/>
        <v>13927.910000000003</v>
      </c>
      <c r="N11" s="9">
        <f t="shared" si="1"/>
        <v>2359.6499999999996</v>
      </c>
      <c r="O11" s="9">
        <f t="shared" si="1"/>
        <v>15018.400000000005</v>
      </c>
      <c r="P11" s="9">
        <f t="shared" si="1"/>
        <v>2359.6499999999996</v>
      </c>
      <c r="Q11" s="9">
        <f t="shared" si="1"/>
        <v>15438.900000000007</v>
      </c>
      <c r="R11" s="9">
        <f t="shared" si="1"/>
        <v>2273.0499999999997</v>
      </c>
      <c r="S11" s="9">
        <f t="shared" si="1"/>
        <v>15727.010000000006</v>
      </c>
      <c r="T11" s="9">
        <f t="shared" si="1"/>
        <v>2081.4699999999998</v>
      </c>
      <c r="U11" s="9">
        <f t="shared" si="1"/>
        <v>16542.340000000007</v>
      </c>
      <c r="V11" s="9">
        <f t="shared" si="1"/>
        <v>1988.85</v>
      </c>
      <c r="W11" s="9">
        <f t="shared" si="1"/>
        <v>15755.890000000009</v>
      </c>
      <c r="X11" s="9">
        <f t="shared" si="1"/>
        <v>1988.85</v>
      </c>
      <c r="Y11" s="9">
        <f t="shared" si="1"/>
        <v>15867.150000000009</v>
      </c>
      <c r="Z11" s="9">
        <f t="shared" si="1"/>
        <v>1912.83</v>
      </c>
      <c r="AA11" s="9">
        <f t="shared" si="1"/>
        <v>16650.240000000009</v>
      </c>
      <c r="AB11" s="9">
        <f t="shared" si="1"/>
        <v>1835.23</v>
      </c>
      <c r="AC11" s="9">
        <f t="shared" si="1"/>
        <v>16650.240000000009</v>
      </c>
      <c r="AD11" s="9">
        <f t="shared" si="1"/>
        <v>1835.23</v>
      </c>
      <c r="AE11" s="1">
        <f>SUM(G11:AC11)</f>
        <v>207727.40000000008</v>
      </c>
    </row>
    <row r="12" spans="1:31">
      <c r="A12" s="1"/>
      <c r="B12" s="24"/>
      <c r="C12" s="25"/>
      <c r="D12" s="25"/>
      <c r="E12" s="25"/>
      <c r="F12" s="26"/>
      <c r="G12" s="10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11"/>
      <c r="AE12" s="1"/>
    </row>
    <row r="13" spans="1:31">
      <c r="A13" s="1"/>
      <c r="B13" s="18" t="s">
        <v>19</v>
      </c>
      <c r="C13" s="19"/>
      <c r="D13" s="19"/>
      <c r="E13" s="19"/>
      <c r="F13" s="20"/>
      <c r="G13" s="10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11"/>
      <c r="AE13" s="1"/>
    </row>
    <row r="14" spans="1:31">
      <c r="A14" s="1">
        <v>2</v>
      </c>
      <c r="B14" s="21" t="s">
        <v>28</v>
      </c>
      <c r="C14" s="22"/>
      <c r="D14" s="22"/>
      <c r="E14" s="22"/>
      <c r="F14" s="23"/>
      <c r="G14" s="10">
        <f>SUM(G15:H20)</f>
        <v>0</v>
      </c>
      <c r="H14" s="11"/>
      <c r="I14" s="10">
        <f>SUM(I15:J20)</f>
        <v>0</v>
      </c>
      <c r="J14" s="11"/>
      <c r="K14" s="10">
        <f>SUM(K15:L20)</f>
        <v>482</v>
      </c>
      <c r="L14" s="11"/>
      <c r="M14" s="10">
        <f>SUM(M15:N20)</f>
        <v>0</v>
      </c>
      <c r="N14" s="11"/>
      <c r="O14" s="10">
        <f>SUM(O15:P20)</f>
        <v>424</v>
      </c>
      <c r="P14" s="11"/>
      <c r="Q14" s="10">
        <f>SUM(Q15:R20)</f>
        <v>0</v>
      </c>
      <c r="R14" s="11"/>
      <c r="S14" s="10">
        <f>SUM(S15:T20)</f>
        <v>0</v>
      </c>
      <c r="T14" s="11"/>
      <c r="U14" s="10">
        <f>SUM(U15:V20)</f>
        <v>0</v>
      </c>
      <c r="V14" s="11"/>
      <c r="W14" s="10">
        <f>SUM(W15:X20)</f>
        <v>906</v>
      </c>
      <c r="X14" s="11"/>
      <c r="Y14" s="10">
        <f>SUM(Y15:Z20)</f>
        <v>499</v>
      </c>
      <c r="Z14" s="11"/>
      <c r="AA14" s="10">
        <f>SUM(AA15:AB20)</f>
        <v>0</v>
      </c>
      <c r="AB14" s="11"/>
      <c r="AC14" s="10">
        <f>SUM(AC15:AD20)</f>
        <v>0</v>
      </c>
      <c r="AD14" s="11"/>
      <c r="AE14" s="1">
        <f>SUM(G14:AC14)</f>
        <v>2311</v>
      </c>
    </row>
    <row r="15" spans="1:31" ht="31.5" customHeight="1">
      <c r="A15" s="1"/>
      <c r="B15" s="15" t="s">
        <v>39</v>
      </c>
      <c r="C15" s="16"/>
      <c r="D15" s="16"/>
      <c r="E15" s="16"/>
      <c r="F15" s="17"/>
      <c r="G15" s="10"/>
      <c r="H15" s="11"/>
      <c r="I15" s="10"/>
      <c r="J15" s="11"/>
      <c r="K15" s="10">
        <v>482</v>
      </c>
      <c r="L15" s="11"/>
      <c r="M15" s="10"/>
      <c r="N15" s="11"/>
      <c r="O15" s="10"/>
      <c r="P15" s="11"/>
      <c r="Q15" s="10"/>
      <c r="R15" s="11"/>
      <c r="S15" s="10"/>
      <c r="T15" s="11"/>
      <c r="U15" s="10"/>
      <c r="V15" s="11"/>
      <c r="W15" s="10"/>
      <c r="X15" s="11"/>
      <c r="Y15" s="10"/>
      <c r="Z15" s="11"/>
      <c r="AA15" s="10"/>
      <c r="AB15" s="11"/>
      <c r="AC15" s="10"/>
      <c r="AD15" s="11"/>
      <c r="AE15" s="1"/>
    </row>
    <row r="16" spans="1:31" ht="31.5" customHeight="1">
      <c r="A16" s="1"/>
      <c r="B16" s="12" t="s">
        <v>40</v>
      </c>
      <c r="C16" s="13"/>
      <c r="D16" s="13"/>
      <c r="E16" s="13"/>
      <c r="F16" s="14"/>
      <c r="G16" s="10"/>
      <c r="H16" s="11"/>
      <c r="I16" s="10"/>
      <c r="J16" s="11"/>
      <c r="K16" s="10"/>
      <c r="L16" s="11"/>
      <c r="M16" s="10"/>
      <c r="N16" s="11"/>
      <c r="O16" s="10">
        <v>424</v>
      </c>
      <c r="P16" s="11"/>
      <c r="Q16" s="10"/>
      <c r="R16" s="11"/>
      <c r="S16" s="10"/>
      <c r="T16" s="11"/>
      <c r="U16" s="10"/>
      <c r="V16" s="11"/>
      <c r="W16" s="10"/>
      <c r="X16" s="11"/>
      <c r="Y16" s="10"/>
      <c r="Z16" s="11"/>
      <c r="AA16" s="10"/>
      <c r="AB16" s="11"/>
      <c r="AC16" s="10"/>
      <c r="AD16" s="11"/>
      <c r="AE16" s="1"/>
    </row>
    <row r="17" spans="1:31" ht="31.5" customHeight="1">
      <c r="A17" s="1"/>
      <c r="B17" s="15" t="s">
        <v>41</v>
      </c>
      <c r="C17" s="16"/>
      <c r="D17" s="16"/>
      <c r="E17" s="16"/>
      <c r="F17" s="17"/>
      <c r="G17" s="10"/>
      <c r="H17" s="11"/>
      <c r="I17" s="10"/>
      <c r="J17" s="11"/>
      <c r="K17" s="10"/>
      <c r="L17" s="11"/>
      <c r="M17" s="10"/>
      <c r="N17" s="11"/>
      <c r="O17" s="10"/>
      <c r="P17" s="11"/>
      <c r="Q17" s="10"/>
      <c r="R17" s="11"/>
      <c r="S17" s="10"/>
      <c r="T17" s="11"/>
      <c r="U17" s="10"/>
      <c r="V17" s="11"/>
      <c r="W17" s="10">
        <v>906</v>
      </c>
      <c r="X17" s="11"/>
      <c r="Y17" s="10"/>
      <c r="Z17" s="11"/>
      <c r="AA17" s="10"/>
      <c r="AB17" s="11"/>
      <c r="AC17" s="10"/>
      <c r="AD17" s="11"/>
      <c r="AE17" s="1"/>
    </row>
    <row r="18" spans="1:31" ht="31.5" customHeight="1">
      <c r="A18" s="1"/>
      <c r="B18" s="15" t="s">
        <v>42</v>
      </c>
      <c r="C18" s="16"/>
      <c r="D18" s="16"/>
      <c r="E18" s="16"/>
      <c r="F18" s="17"/>
      <c r="G18" s="10"/>
      <c r="H18" s="11"/>
      <c r="I18" s="10"/>
      <c r="J18" s="11"/>
      <c r="K18" s="10"/>
      <c r="L18" s="11"/>
      <c r="M18" s="10"/>
      <c r="N18" s="11"/>
      <c r="O18" s="10"/>
      <c r="P18" s="11"/>
      <c r="Q18" s="10"/>
      <c r="R18" s="11"/>
      <c r="S18" s="10"/>
      <c r="T18" s="11"/>
      <c r="U18" s="10"/>
      <c r="V18" s="11"/>
      <c r="W18" s="10"/>
      <c r="X18" s="11"/>
      <c r="Y18" s="10">
        <v>499</v>
      </c>
      <c r="Z18" s="11"/>
      <c r="AA18" s="10"/>
      <c r="AB18" s="11"/>
      <c r="AC18" s="10"/>
      <c r="AD18" s="11"/>
      <c r="AE18" s="1"/>
    </row>
    <row r="19" spans="1:31" ht="31.5" customHeight="1">
      <c r="A19" s="1"/>
      <c r="B19" s="12"/>
      <c r="C19" s="13"/>
      <c r="D19" s="13"/>
      <c r="E19" s="13"/>
      <c r="F19" s="14"/>
      <c r="G19" s="10"/>
      <c r="H19" s="11"/>
      <c r="I19" s="10"/>
      <c r="J19" s="11"/>
      <c r="K19" s="10"/>
      <c r="L19" s="11"/>
      <c r="M19" s="10"/>
      <c r="N19" s="11"/>
      <c r="O19" s="10"/>
      <c r="P19" s="11"/>
      <c r="Q19" s="10"/>
      <c r="R19" s="11"/>
      <c r="S19" s="10"/>
      <c r="T19" s="11"/>
      <c r="U19" s="10"/>
      <c r="V19" s="11"/>
      <c r="W19" s="10"/>
      <c r="X19" s="11"/>
      <c r="Y19" s="10"/>
      <c r="Z19" s="11"/>
      <c r="AA19" s="10"/>
      <c r="AB19" s="11"/>
      <c r="AC19" s="10"/>
      <c r="AD19" s="11"/>
      <c r="AE19" s="1"/>
    </row>
    <row r="20" spans="1:31" ht="31.5" customHeight="1">
      <c r="A20" s="1"/>
      <c r="B20" s="12"/>
      <c r="C20" s="13"/>
      <c r="D20" s="13"/>
      <c r="E20" s="13"/>
      <c r="F20" s="14"/>
      <c r="G20" s="10"/>
      <c r="H20" s="11"/>
      <c r="I20" s="10"/>
      <c r="J20" s="11"/>
      <c r="K20" s="10"/>
      <c r="L20" s="11"/>
      <c r="M20" s="10"/>
      <c r="N20" s="11"/>
      <c r="O20" s="10"/>
      <c r="P20" s="11"/>
      <c r="Q20" s="10"/>
      <c r="R20" s="11"/>
      <c r="S20" s="10"/>
      <c r="T20" s="11"/>
      <c r="U20" s="10"/>
      <c r="V20" s="11"/>
      <c r="W20" s="10"/>
      <c r="X20" s="11"/>
      <c r="Y20" s="10"/>
      <c r="Z20" s="11"/>
      <c r="AA20" s="10"/>
      <c r="AB20" s="11"/>
      <c r="AC20" s="10"/>
      <c r="AD20" s="11"/>
      <c r="AE20" s="1"/>
    </row>
    <row r="21" spans="1:31">
      <c r="A21" s="1"/>
      <c r="B21" s="21"/>
      <c r="C21" s="22"/>
      <c r="D21" s="22"/>
      <c r="E21" s="22"/>
      <c r="F21" s="23"/>
      <c r="G21" s="10"/>
      <c r="H21" s="11"/>
      <c r="I21" s="10"/>
      <c r="J21" s="11"/>
      <c r="K21" s="10"/>
      <c r="L21" s="11"/>
      <c r="M21" s="10"/>
      <c r="N21" s="11"/>
      <c r="O21" s="10"/>
      <c r="P21" s="11"/>
      <c r="Q21" s="10"/>
      <c r="R21" s="11"/>
      <c r="S21" s="10"/>
      <c r="T21" s="11"/>
      <c r="U21" s="10"/>
      <c r="V21" s="11"/>
      <c r="W21" s="10"/>
      <c r="X21" s="11"/>
      <c r="Y21" s="10"/>
      <c r="Z21" s="11"/>
      <c r="AA21" s="10"/>
      <c r="AB21" s="11"/>
      <c r="AC21" s="10"/>
      <c r="AD21" s="11"/>
      <c r="AE21" s="1"/>
    </row>
    <row r="22" spans="1:31">
      <c r="A22" s="1"/>
      <c r="B22" s="21"/>
      <c r="C22" s="22"/>
      <c r="D22" s="22"/>
      <c r="E22" s="22"/>
      <c r="F22" s="23"/>
      <c r="G22" s="10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11"/>
      <c r="AE22" s="1"/>
    </row>
    <row r="23" spans="1:31">
      <c r="A23" s="1">
        <v>3</v>
      </c>
      <c r="B23" s="21" t="s">
        <v>27</v>
      </c>
      <c r="C23" s="22"/>
      <c r="D23" s="22"/>
      <c r="E23" s="22"/>
      <c r="F23" s="23"/>
      <c r="G23" s="10">
        <f>SUM(G24:H29)</f>
        <v>2445.7739999999999</v>
      </c>
      <c r="H23" s="11"/>
      <c r="I23" s="10">
        <f t="shared" ref="I23" si="2">SUM(I24:J29)</f>
        <v>2445.7739999999999</v>
      </c>
      <c r="J23" s="11"/>
      <c r="K23" s="10">
        <f t="shared" ref="K23" si="3">SUM(K24:L29)</f>
        <v>2445.7739999999999</v>
      </c>
      <c r="L23" s="11"/>
      <c r="M23" s="10">
        <f t="shared" ref="M23" si="4">SUM(M24:N29)</f>
        <v>2445.7739999999999</v>
      </c>
      <c r="N23" s="11"/>
      <c r="O23" s="10">
        <f t="shared" ref="O23" si="5">SUM(O24:P29)</f>
        <v>2445.7739999999999</v>
      </c>
      <c r="P23" s="11"/>
      <c r="Q23" s="10">
        <f t="shared" ref="Q23" si="6">SUM(Q24:R29)</f>
        <v>2445.7739999999999</v>
      </c>
      <c r="R23" s="11"/>
      <c r="S23" s="10">
        <f t="shared" ref="S23" si="7">SUM(S24:T29)</f>
        <v>2445.7739999999999</v>
      </c>
      <c r="T23" s="11"/>
      <c r="U23" s="10">
        <f t="shared" ref="U23" si="8">SUM(U24:V29)</f>
        <v>2445.7739999999999</v>
      </c>
      <c r="V23" s="11"/>
      <c r="W23" s="10">
        <f t="shared" ref="W23" si="9">SUM(W24:X29)</f>
        <v>2445.7739999999999</v>
      </c>
      <c r="X23" s="11"/>
      <c r="Y23" s="10">
        <f t="shared" ref="Y23" si="10">SUM(Y24:Z29)</f>
        <v>2445.7739999999999</v>
      </c>
      <c r="Z23" s="11"/>
      <c r="AA23" s="10">
        <f t="shared" ref="AA23" si="11">SUM(AA24:AB29)</f>
        <v>2445.7739999999999</v>
      </c>
      <c r="AB23" s="11"/>
      <c r="AC23" s="10">
        <f t="shared" ref="AC23" si="12">SUM(AC24:AD29)</f>
        <v>2445.7739999999999</v>
      </c>
      <c r="AD23" s="11"/>
      <c r="AE23" s="1">
        <f t="shared" ref="AE23:AE30" si="13">SUM(G23:AC23)</f>
        <v>29349.288000000004</v>
      </c>
    </row>
    <row r="24" spans="1:31">
      <c r="A24" s="1"/>
      <c r="B24" s="34" t="s">
        <v>20</v>
      </c>
      <c r="C24" s="34"/>
      <c r="D24" s="34"/>
      <c r="E24" s="34"/>
      <c r="F24" s="3">
        <v>0</v>
      </c>
      <c r="G24" s="10">
        <f>F24*P4-(40.2*0.5*F24)</f>
        <v>0</v>
      </c>
      <c r="H24" s="11"/>
      <c r="I24" s="10">
        <f>F24*P4-(40.2*0.5*F24)</f>
        <v>0</v>
      </c>
      <c r="J24" s="11"/>
      <c r="K24" s="10">
        <f>F24*P4-(40.2*0.5*F24)</f>
        <v>0</v>
      </c>
      <c r="L24" s="11"/>
      <c r="M24" s="10">
        <f>F24*P4-(40.2*0.5*F24)</f>
        <v>0</v>
      </c>
      <c r="N24" s="11"/>
      <c r="O24" s="10">
        <f>F24*P4-(40.2*0.5*F24)</f>
        <v>0</v>
      </c>
      <c r="P24" s="11"/>
      <c r="Q24" s="10">
        <f>F24*P4-(40.2*0.5*F24)</f>
        <v>0</v>
      </c>
      <c r="R24" s="11"/>
      <c r="S24" s="10">
        <f>F24*P4-(40.2*0.5*F24)</f>
        <v>0</v>
      </c>
      <c r="T24" s="11"/>
      <c r="U24" s="10">
        <f>F24*P4-(40.2*0.5*F24)</f>
        <v>0</v>
      </c>
      <c r="V24" s="11"/>
      <c r="W24" s="10">
        <f>F24*P4-(40.2*0.5*F24)</f>
        <v>0</v>
      </c>
      <c r="X24" s="11"/>
      <c r="Y24" s="10">
        <f>F24*P4-(40.2*0.5*F24)</f>
        <v>0</v>
      </c>
      <c r="Z24" s="11"/>
      <c r="AA24" s="10">
        <f>F24*P4-(40.2*0.5*F24)</f>
        <v>0</v>
      </c>
      <c r="AB24" s="11"/>
      <c r="AC24" s="10">
        <f>F24*P4-(40.2*0.5*F24)</f>
        <v>0</v>
      </c>
      <c r="AD24" s="11"/>
      <c r="AE24" s="1">
        <f t="shared" si="13"/>
        <v>0</v>
      </c>
    </row>
    <row r="25" spans="1:31" ht="30.75" customHeight="1">
      <c r="A25" s="1"/>
      <c r="B25" s="30" t="s">
        <v>36</v>
      </c>
      <c r="C25" s="31"/>
      <c r="D25" s="31"/>
      <c r="E25" s="32"/>
      <c r="F25" s="4">
        <v>3.7</v>
      </c>
      <c r="G25" s="10">
        <f>F25*P4-(40.2*0.5*F25)</f>
        <v>1063.3800000000001</v>
      </c>
      <c r="H25" s="11"/>
      <c r="I25" s="10">
        <f>F25*P4-(40.2*0.5*F25)</f>
        <v>1063.3800000000001</v>
      </c>
      <c r="J25" s="11"/>
      <c r="K25" s="10">
        <f>F25*P4-(40.2*0.5*F25)</f>
        <v>1063.3800000000001</v>
      </c>
      <c r="L25" s="11"/>
      <c r="M25" s="10">
        <f>F25*P4-(40.2*0.5*F25)</f>
        <v>1063.3800000000001</v>
      </c>
      <c r="N25" s="11"/>
      <c r="O25" s="10">
        <f>F25*P4-(40.2*0.5*F25)</f>
        <v>1063.3800000000001</v>
      </c>
      <c r="P25" s="11"/>
      <c r="Q25" s="10">
        <f>F25*P4-(40.2*0.5*F25)</f>
        <v>1063.3800000000001</v>
      </c>
      <c r="R25" s="11"/>
      <c r="S25" s="10">
        <f>F25*P4-(40.2*0.5*F25)</f>
        <v>1063.3800000000001</v>
      </c>
      <c r="T25" s="11"/>
      <c r="U25" s="10">
        <f>F25*P4-(40.2*0.5*F25)</f>
        <v>1063.3800000000001</v>
      </c>
      <c r="V25" s="11"/>
      <c r="W25" s="10">
        <f>F25*P4-(40.2*0.5*F25)</f>
        <v>1063.3800000000001</v>
      </c>
      <c r="X25" s="11"/>
      <c r="Y25" s="10">
        <f>F25*P4-(40.2*0.5*F25)</f>
        <v>1063.3800000000001</v>
      </c>
      <c r="Z25" s="11"/>
      <c r="AA25" s="10">
        <f>F25*P4-(40.2*0.5*F25)</f>
        <v>1063.3800000000001</v>
      </c>
      <c r="AB25" s="11"/>
      <c r="AC25" s="10">
        <f>F25*P4-(40.2*0.5*F25)</f>
        <v>1063.3800000000001</v>
      </c>
      <c r="AD25" s="11"/>
      <c r="AE25" s="1">
        <f t="shared" si="13"/>
        <v>12760.560000000005</v>
      </c>
    </row>
    <row r="26" spans="1:31" ht="27" customHeight="1">
      <c r="A26" s="1"/>
      <c r="B26" s="30" t="s">
        <v>21</v>
      </c>
      <c r="C26" s="31"/>
      <c r="D26" s="31"/>
      <c r="E26" s="32"/>
      <c r="F26" s="3">
        <v>0.66</v>
      </c>
      <c r="G26" s="10">
        <f>F26*P4-(40.2*0.5*F26)</f>
        <v>189.68400000000003</v>
      </c>
      <c r="H26" s="11"/>
      <c r="I26" s="10">
        <f>F26*P4-(40.2*0.5*F26)</f>
        <v>189.68400000000003</v>
      </c>
      <c r="J26" s="11"/>
      <c r="K26" s="10">
        <f>F26*P4-(40.2*0.5*F26)</f>
        <v>189.68400000000003</v>
      </c>
      <c r="L26" s="11"/>
      <c r="M26" s="10">
        <f>F26*P4-(40.2*0.5*F26)</f>
        <v>189.68400000000003</v>
      </c>
      <c r="N26" s="11"/>
      <c r="O26" s="10">
        <f>F26*P4-(40.2*0.5*F26)</f>
        <v>189.68400000000003</v>
      </c>
      <c r="P26" s="11"/>
      <c r="Q26" s="10">
        <f>F26*P4-(40.2*0.5*F26)</f>
        <v>189.68400000000003</v>
      </c>
      <c r="R26" s="11"/>
      <c r="S26" s="10">
        <f>F26*P4-(40.2*0.5*F26)</f>
        <v>189.68400000000003</v>
      </c>
      <c r="T26" s="11"/>
      <c r="U26" s="10">
        <f>F26*P4-(40.2*0.5*F26)</f>
        <v>189.68400000000003</v>
      </c>
      <c r="V26" s="11"/>
      <c r="W26" s="10">
        <f>F26*P4-(40.2*0.5*F26)</f>
        <v>189.68400000000003</v>
      </c>
      <c r="X26" s="11"/>
      <c r="Y26" s="10">
        <f>F26*P4-(40.2*0.5*F26)</f>
        <v>189.68400000000003</v>
      </c>
      <c r="Z26" s="11"/>
      <c r="AA26" s="10">
        <f>F26*P4-(40.2*0.5*F26)</f>
        <v>189.68400000000003</v>
      </c>
      <c r="AB26" s="11"/>
      <c r="AC26" s="10">
        <f>F26*P4-(40.2*0.5*F26)</f>
        <v>189.68400000000003</v>
      </c>
      <c r="AD26" s="11"/>
      <c r="AE26" s="1">
        <f t="shared" si="13"/>
        <v>2276.2080000000001</v>
      </c>
    </row>
    <row r="27" spans="1:31" ht="60" customHeight="1">
      <c r="A27" s="1"/>
      <c r="B27" s="30" t="s">
        <v>22</v>
      </c>
      <c r="C27" s="31"/>
      <c r="D27" s="31"/>
      <c r="E27" s="32"/>
      <c r="F27" s="4">
        <v>1.1499999999999999</v>
      </c>
      <c r="G27" s="10">
        <f>F27*P4-(40.2*0.5*F27)</f>
        <v>330.51</v>
      </c>
      <c r="H27" s="11"/>
      <c r="I27" s="10">
        <f>F27*P4-(40.2*0.5*F27)</f>
        <v>330.51</v>
      </c>
      <c r="J27" s="11"/>
      <c r="K27" s="10">
        <f>F27*P4-(40.2*0.5*F27)</f>
        <v>330.51</v>
      </c>
      <c r="L27" s="11"/>
      <c r="M27" s="10">
        <f>F27*P4-(40.2*0.5*F27)</f>
        <v>330.51</v>
      </c>
      <c r="N27" s="11"/>
      <c r="O27" s="10">
        <f>F27*P4-(40.2*0.5*F27)</f>
        <v>330.51</v>
      </c>
      <c r="P27" s="11"/>
      <c r="Q27" s="10">
        <f>F27*P4-(40.2*0.5*F27)</f>
        <v>330.51</v>
      </c>
      <c r="R27" s="11"/>
      <c r="S27" s="10">
        <f>F27*P4-(40.2*0.5*F27)</f>
        <v>330.51</v>
      </c>
      <c r="T27" s="11"/>
      <c r="U27" s="10">
        <f>F27*P4-(40.2*0.5*F27)</f>
        <v>330.51</v>
      </c>
      <c r="V27" s="11"/>
      <c r="W27" s="10">
        <f>F27*P4-(40.2*0.5*F27)</f>
        <v>330.51</v>
      </c>
      <c r="X27" s="11"/>
      <c r="Y27" s="10">
        <f>F27*P4-(40.2*0.5*F27)</f>
        <v>330.51</v>
      </c>
      <c r="Z27" s="11"/>
      <c r="AA27" s="10">
        <f>F27*P4-(40.2*0.5*F27)</f>
        <v>330.51</v>
      </c>
      <c r="AB27" s="11"/>
      <c r="AC27" s="10">
        <f>F27*P4-(40.2*0.5*F27)</f>
        <v>330.51</v>
      </c>
      <c r="AD27" s="11"/>
      <c r="AE27" s="1">
        <f t="shared" si="13"/>
        <v>3966.1200000000008</v>
      </c>
    </row>
    <row r="28" spans="1:31" ht="58.5" customHeight="1">
      <c r="A28" s="1"/>
      <c r="B28" s="30" t="s">
        <v>23</v>
      </c>
      <c r="C28" s="31"/>
      <c r="D28" s="31"/>
      <c r="E28" s="32"/>
      <c r="F28" s="4">
        <v>0.95</v>
      </c>
      <c r="G28" s="10">
        <f>F28*P4-(40.2*0.5*F28)</f>
        <v>273.02999999999997</v>
      </c>
      <c r="H28" s="11"/>
      <c r="I28" s="10">
        <f>F28*P4-(40.2*0.5*F28)</f>
        <v>273.02999999999997</v>
      </c>
      <c r="J28" s="11"/>
      <c r="K28" s="10">
        <f>F28*P4-(40.2*0.5*F28)</f>
        <v>273.02999999999997</v>
      </c>
      <c r="L28" s="11"/>
      <c r="M28" s="10">
        <f>F28*P4-(40.2*0.5*F28)</f>
        <v>273.02999999999997</v>
      </c>
      <c r="N28" s="11"/>
      <c r="O28" s="10">
        <f>F28*P4-(40.2*0.5*F28)</f>
        <v>273.02999999999997</v>
      </c>
      <c r="P28" s="11"/>
      <c r="Q28" s="10">
        <f>F28*P4-(40.2*0.5*F28)</f>
        <v>273.02999999999997</v>
      </c>
      <c r="R28" s="11"/>
      <c r="S28" s="10">
        <f>F28*P4-(40.2*0.5*F28)</f>
        <v>273.02999999999997</v>
      </c>
      <c r="T28" s="11"/>
      <c r="U28" s="10">
        <f>F28*P4-(40.2*0.5*F28)</f>
        <v>273.02999999999997</v>
      </c>
      <c r="V28" s="11"/>
      <c r="W28" s="10">
        <f>F28*P4-(40.2*0.5*F28)</f>
        <v>273.02999999999997</v>
      </c>
      <c r="X28" s="11"/>
      <c r="Y28" s="10">
        <f>F28*P4-(40.2*0.5*F28)</f>
        <v>273.02999999999997</v>
      </c>
      <c r="Z28" s="11"/>
      <c r="AA28" s="10">
        <f>F28*P4-(40.2*0.5*F28)</f>
        <v>273.02999999999997</v>
      </c>
      <c r="AB28" s="11"/>
      <c r="AC28" s="10">
        <f>F28*P4-(40.2*0.5*F28)</f>
        <v>273.02999999999997</v>
      </c>
      <c r="AD28" s="11"/>
      <c r="AE28" s="1">
        <f t="shared" si="13"/>
        <v>3276.3599999999988</v>
      </c>
    </row>
    <row r="29" spans="1:31" ht="45.75" customHeight="1">
      <c r="A29" s="1"/>
      <c r="B29" s="30" t="s">
        <v>24</v>
      </c>
      <c r="C29" s="31"/>
      <c r="D29" s="31"/>
      <c r="E29" s="32"/>
      <c r="F29" s="4">
        <v>2.0499999999999998</v>
      </c>
      <c r="G29" s="10">
        <f>F29*P4-(40.2*0.5*F29)</f>
        <v>589.16999999999996</v>
      </c>
      <c r="H29" s="11"/>
      <c r="I29" s="10">
        <f>F29*P4-(40.2*0.5*F29)</f>
        <v>589.16999999999996</v>
      </c>
      <c r="J29" s="11"/>
      <c r="K29" s="10">
        <f>F29*P4-(40.2*0.5*F29)</f>
        <v>589.16999999999996</v>
      </c>
      <c r="L29" s="11"/>
      <c r="M29" s="10">
        <f>F29*P4-(40.2*0.5*F29)</f>
        <v>589.16999999999996</v>
      </c>
      <c r="N29" s="11"/>
      <c r="O29" s="10">
        <f>F29*P4-(40.2*0.5*F29)</f>
        <v>589.16999999999996</v>
      </c>
      <c r="P29" s="11"/>
      <c r="Q29" s="10">
        <f>F29*P4-(40.2*0.5*F29)</f>
        <v>589.16999999999996</v>
      </c>
      <c r="R29" s="11"/>
      <c r="S29" s="10">
        <f>F29*P4-(40.2*0.5*F29)</f>
        <v>589.16999999999996</v>
      </c>
      <c r="T29" s="11"/>
      <c r="U29" s="10">
        <f>F29*P4-(40.2*0.5*F29)</f>
        <v>589.16999999999996</v>
      </c>
      <c r="V29" s="11"/>
      <c r="W29" s="10">
        <f>F29*P4-(40.2*0.5*F29)</f>
        <v>589.16999999999996</v>
      </c>
      <c r="X29" s="11"/>
      <c r="Y29" s="10">
        <f>F29*P4-(40.2*0.5*F29)</f>
        <v>589.16999999999996</v>
      </c>
      <c r="Z29" s="11"/>
      <c r="AA29" s="10">
        <f>F29*P4-(40.2*0.5*F29)</f>
        <v>589.16999999999996</v>
      </c>
      <c r="AB29" s="11"/>
      <c r="AC29" s="10">
        <f>F29*P4-(40.2*0.5*F29)</f>
        <v>589.16999999999996</v>
      </c>
      <c r="AD29" s="11"/>
      <c r="AE29" s="1">
        <f t="shared" si="13"/>
        <v>7070.04</v>
      </c>
    </row>
    <row r="30" spans="1:31">
      <c r="A30" s="1"/>
      <c r="B30" s="24" t="s">
        <v>25</v>
      </c>
      <c r="C30" s="25"/>
      <c r="D30" s="25"/>
      <c r="E30" s="25"/>
      <c r="F30" s="26"/>
      <c r="G30" s="10"/>
      <c r="H30" s="11"/>
      <c r="I30" s="10"/>
      <c r="J30" s="11"/>
      <c r="K30" s="10"/>
      <c r="L30" s="11"/>
      <c r="M30" s="10"/>
      <c r="N30" s="11"/>
      <c r="O30" s="10"/>
      <c r="P30" s="11"/>
      <c r="Q30" s="10"/>
      <c r="R30" s="11"/>
      <c r="S30" s="10"/>
      <c r="T30" s="11"/>
      <c r="U30" s="10"/>
      <c r="V30" s="11"/>
      <c r="W30" s="10"/>
      <c r="X30" s="11"/>
      <c r="Y30" s="10"/>
      <c r="Z30" s="11"/>
      <c r="AA30" s="10"/>
      <c r="AB30" s="11"/>
      <c r="AC30" s="10"/>
      <c r="AD30" s="11"/>
      <c r="AE30" s="1">
        <f t="shared" si="13"/>
        <v>0</v>
      </c>
    </row>
    <row r="31" spans="1:31">
      <c r="A31" s="1"/>
      <c r="B31" s="27"/>
      <c r="C31" s="28"/>
      <c r="D31" s="28"/>
      <c r="E31" s="28"/>
      <c r="F31" s="29"/>
      <c r="G31" s="10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11"/>
      <c r="AE31" s="1"/>
    </row>
    <row r="32" spans="1:31">
      <c r="A32" s="1">
        <v>4</v>
      </c>
      <c r="B32" s="18" t="s">
        <v>26</v>
      </c>
      <c r="C32" s="19"/>
      <c r="D32" s="19"/>
      <c r="E32" s="19"/>
      <c r="F32" s="20"/>
      <c r="G32" s="10">
        <f>G23+G14+G30</f>
        <v>2445.7739999999999</v>
      </c>
      <c r="H32" s="11"/>
      <c r="I32" s="10">
        <f t="shared" ref="I32" si="14">I23+I14+I30</f>
        <v>2445.7739999999999</v>
      </c>
      <c r="J32" s="11"/>
      <c r="K32" s="10">
        <f t="shared" ref="K32" si="15">K23+K14+K30</f>
        <v>2927.7739999999999</v>
      </c>
      <c r="L32" s="11"/>
      <c r="M32" s="10">
        <f t="shared" ref="M32" si="16">M23+M14+M30</f>
        <v>2445.7739999999999</v>
      </c>
      <c r="N32" s="11"/>
      <c r="O32" s="10">
        <f t="shared" ref="O32" si="17">O23+O14+O30</f>
        <v>2869.7739999999999</v>
      </c>
      <c r="P32" s="11"/>
      <c r="Q32" s="10">
        <f t="shared" ref="Q32" si="18">Q23+Q14+Q30</f>
        <v>2445.7739999999999</v>
      </c>
      <c r="R32" s="11"/>
      <c r="S32" s="10">
        <f t="shared" ref="S32" si="19">S23+S14+S30</f>
        <v>2445.7739999999999</v>
      </c>
      <c r="T32" s="11"/>
      <c r="U32" s="10">
        <f t="shared" ref="U32" si="20">U23+U14+U30</f>
        <v>2445.7739999999999</v>
      </c>
      <c r="V32" s="11"/>
      <c r="W32" s="10">
        <f t="shared" ref="W32" si="21">W23+W14+W30</f>
        <v>3351.7739999999999</v>
      </c>
      <c r="X32" s="11"/>
      <c r="Y32" s="10">
        <f t="shared" ref="Y32" si="22">Y23+Y14+Y30</f>
        <v>2944.7739999999999</v>
      </c>
      <c r="Z32" s="11"/>
      <c r="AA32" s="10">
        <f t="shared" ref="AA32" si="23">AA23+AA14+AA30</f>
        <v>2445.7739999999999</v>
      </c>
      <c r="AB32" s="11"/>
      <c r="AC32" s="10">
        <f>AC23+AC14+AC30</f>
        <v>2445.7739999999999</v>
      </c>
      <c r="AD32" s="11"/>
      <c r="AE32" s="1">
        <f>SUM(G32:AD32)</f>
        <v>31660.288000000004</v>
      </c>
    </row>
    <row r="33" spans="1:31">
      <c r="A33" s="1"/>
      <c r="B33" s="27"/>
      <c r="C33" s="28"/>
      <c r="D33" s="28"/>
      <c r="E33" s="28"/>
      <c r="F33" s="29"/>
      <c r="G33" s="10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11"/>
      <c r="AE33" s="1">
        <f>SUM(G33:AC33)</f>
        <v>0</v>
      </c>
    </row>
    <row r="34" spans="1:31">
      <c r="A34" s="1">
        <v>5</v>
      </c>
      <c r="B34" s="18" t="s">
        <v>29</v>
      </c>
      <c r="C34" s="19"/>
      <c r="D34" s="19"/>
      <c r="E34" s="19"/>
      <c r="F34" s="20"/>
      <c r="G34" s="10">
        <f>68674.44+G10+H10-G32</f>
        <v>69305.565999999992</v>
      </c>
      <c r="H34" s="11"/>
      <c r="I34" s="10">
        <f>G34+I10+J10-I32</f>
        <v>71197.22199999998</v>
      </c>
      <c r="J34" s="11"/>
      <c r="K34" s="10">
        <f>I34+K10+L10-K32</f>
        <v>73348.737999999983</v>
      </c>
      <c r="L34" s="11"/>
      <c r="M34" s="10">
        <f>K34+M10+N10-M32</f>
        <v>75217.433999999979</v>
      </c>
      <c r="N34" s="11"/>
      <c r="O34" s="10">
        <f>M34+O10+P10-O32</f>
        <v>75749.229999999981</v>
      </c>
      <c r="P34" s="11"/>
      <c r="Q34" s="10">
        <f>O34+Q10+R10-Q32</f>
        <v>77461.61599999998</v>
      </c>
      <c r="R34" s="11"/>
      <c r="S34" s="10">
        <f>Q34+S10+T10-S32</f>
        <v>79411.371999999974</v>
      </c>
      <c r="T34" s="11"/>
      <c r="U34" s="10">
        <f>S34+U10+V10-U32</f>
        <v>80734.94799999996</v>
      </c>
      <c r="V34" s="11"/>
      <c r="W34" s="10">
        <f>U34+W10+X10-W32</f>
        <v>82661.68399999995</v>
      </c>
      <c r="X34" s="11"/>
      <c r="Y34" s="10">
        <f>W34+Y10+Z10-Y32</f>
        <v>84173.729999999952</v>
      </c>
      <c r="Z34" s="11"/>
      <c r="AA34" s="10">
        <f>Y34+AA10+AB10-AA32</f>
        <v>85514.525999999954</v>
      </c>
      <c r="AB34" s="11"/>
      <c r="AC34" s="10">
        <f>AA34+AC10+AD10-AC32</f>
        <v>83068.751999999949</v>
      </c>
      <c r="AD34" s="11"/>
      <c r="AE34" s="1">
        <f>SUM(G34:AC34)</f>
        <v>937844.81799999974</v>
      </c>
    </row>
    <row r="35" spans="1:31">
      <c r="A35" s="1">
        <v>6</v>
      </c>
      <c r="B35" s="18" t="s">
        <v>32</v>
      </c>
      <c r="C35" s="19"/>
      <c r="D35" s="19"/>
      <c r="E35" s="19"/>
      <c r="F35" s="20"/>
      <c r="G35" s="10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11"/>
      <c r="AE35" s="6">
        <f>AC34</f>
        <v>83068.751999999949</v>
      </c>
    </row>
  </sheetData>
  <mergeCells count="267">
    <mergeCell ref="AC16:AD16"/>
    <mergeCell ref="B16:F16"/>
    <mergeCell ref="G16:H16"/>
    <mergeCell ref="I16:J16"/>
    <mergeCell ref="K16:L16"/>
    <mergeCell ref="M16:N16"/>
    <mergeCell ref="O16:P16"/>
    <mergeCell ref="Q16:R16"/>
    <mergeCell ref="S16:T16"/>
    <mergeCell ref="U16:V16"/>
    <mergeCell ref="G35:AD35"/>
    <mergeCell ref="A4:O4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G34:H34"/>
    <mergeCell ref="G12:AD12"/>
    <mergeCell ref="G13:AD13"/>
    <mergeCell ref="G22:AD22"/>
    <mergeCell ref="G31:AD31"/>
    <mergeCell ref="G33:AD33"/>
    <mergeCell ref="W15:X15"/>
    <mergeCell ref="W21:X21"/>
    <mergeCell ref="Y15:Z15"/>
    <mergeCell ref="Y21:Z21"/>
    <mergeCell ref="AA15:AB15"/>
    <mergeCell ref="AA21:AB21"/>
    <mergeCell ref="Q15:R15"/>
    <mergeCell ref="Q21:R21"/>
    <mergeCell ref="S15:T15"/>
    <mergeCell ref="S21:T21"/>
    <mergeCell ref="U15:V15"/>
    <mergeCell ref="U21:V21"/>
    <mergeCell ref="K15:L15"/>
    <mergeCell ref="K21:L21"/>
    <mergeCell ref="M15:N15"/>
    <mergeCell ref="M21:N21"/>
    <mergeCell ref="O15:P15"/>
    <mergeCell ref="O21:P21"/>
    <mergeCell ref="W16:X16"/>
    <mergeCell ref="Y16:Z16"/>
    <mergeCell ref="AA16:AB16"/>
    <mergeCell ref="U17:V17"/>
    <mergeCell ref="W17:X17"/>
    <mergeCell ref="Y17:Z17"/>
    <mergeCell ref="AA17:AB17"/>
    <mergeCell ref="S19:T19"/>
    <mergeCell ref="U19:V19"/>
    <mergeCell ref="W19:X19"/>
    <mergeCell ref="G14:H14"/>
    <mergeCell ref="G15:H15"/>
    <mergeCell ref="G21:H21"/>
    <mergeCell ref="I15:J15"/>
    <mergeCell ref="I21:J21"/>
    <mergeCell ref="Q14:R14"/>
    <mergeCell ref="O14:P14"/>
    <mergeCell ref="M14:N14"/>
    <mergeCell ref="K14:L14"/>
    <mergeCell ref="I14:J14"/>
    <mergeCell ref="AA14:AB14"/>
    <mergeCell ref="Y14:Z14"/>
    <mergeCell ref="W14:X14"/>
    <mergeCell ref="U14:V14"/>
    <mergeCell ref="S14:T14"/>
    <mergeCell ref="AC28:AD28"/>
    <mergeCell ref="AC29:AD29"/>
    <mergeCell ref="AC32:AD32"/>
    <mergeCell ref="AC34:AD34"/>
    <mergeCell ref="AC14:AD14"/>
    <mergeCell ref="AC15:AD15"/>
    <mergeCell ref="AC21:AD21"/>
    <mergeCell ref="AC23:AD23"/>
    <mergeCell ref="AC24:AD24"/>
    <mergeCell ref="AC25:AD25"/>
    <mergeCell ref="AC26:AD26"/>
    <mergeCell ref="AC27:AD27"/>
    <mergeCell ref="Y28:Z28"/>
    <mergeCell ref="Y29:Z29"/>
    <mergeCell ref="Y32:Z32"/>
    <mergeCell ref="Y34:Z34"/>
    <mergeCell ref="AA23:AB23"/>
    <mergeCell ref="AA24:AB24"/>
    <mergeCell ref="AA25:AB25"/>
    <mergeCell ref="AA26:AB26"/>
    <mergeCell ref="AA27:AB27"/>
    <mergeCell ref="AA28:AB28"/>
    <mergeCell ref="AA29:AB29"/>
    <mergeCell ref="AA32:AB32"/>
    <mergeCell ref="AA34:AB34"/>
    <mergeCell ref="Y23:Z23"/>
    <mergeCell ref="Y24:Z24"/>
    <mergeCell ref="Y25:Z25"/>
    <mergeCell ref="Y26:Z26"/>
    <mergeCell ref="Y27:Z27"/>
    <mergeCell ref="U28:V28"/>
    <mergeCell ref="U29:V29"/>
    <mergeCell ref="U32:V32"/>
    <mergeCell ref="U34:V34"/>
    <mergeCell ref="W23:X23"/>
    <mergeCell ref="W24:X24"/>
    <mergeCell ref="W25:X25"/>
    <mergeCell ref="W26:X26"/>
    <mergeCell ref="W27:X27"/>
    <mergeCell ref="W28:X28"/>
    <mergeCell ref="W29:X29"/>
    <mergeCell ref="W32:X32"/>
    <mergeCell ref="W34:X34"/>
    <mergeCell ref="U23:V23"/>
    <mergeCell ref="U24:V24"/>
    <mergeCell ref="U25:V25"/>
    <mergeCell ref="U26:V26"/>
    <mergeCell ref="U27:V27"/>
    <mergeCell ref="Q28:R28"/>
    <mergeCell ref="Q29:R29"/>
    <mergeCell ref="Q32:R32"/>
    <mergeCell ref="Q34:R34"/>
    <mergeCell ref="S23:T23"/>
    <mergeCell ref="S24:T24"/>
    <mergeCell ref="S25:T25"/>
    <mergeCell ref="S26:T26"/>
    <mergeCell ref="S27:T27"/>
    <mergeCell ref="S28:T28"/>
    <mergeCell ref="S29:T29"/>
    <mergeCell ref="S32:T32"/>
    <mergeCell ref="S34:T34"/>
    <mergeCell ref="Q23:R23"/>
    <mergeCell ref="Q24:R24"/>
    <mergeCell ref="Q25:R25"/>
    <mergeCell ref="Q26:R26"/>
    <mergeCell ref="Q27:R27"/>
    <mergeCell ref="M32:N32"/>
    <mergeCell ref="M34:N34"/>
    <mergeCell ref="O23:P23"/>
    <mergeCell ref="O24:P24"/>
    <mergeCell ref="O25:P25"/>
    <mergeCell ref="O26:P26"/>
    <mergeCell ref="O27:P27"/>
    <mergeCell ref="O28:P28"/>
    <mergeCell ref="O29:P29"/>
    <mergeCell ref="O32:P32"/>
    <mergeCell ref="O34:P34"/>
    <mergeCell ref="M23:N23"/>
    <mergeCell ref="M24:N24"/>
    <mergeCell ref="M25:N25"/>
    <mergeCell ref="M26:N26"/>
    <mergeCell ref="M27:N27"/>
    <mergeCell ref="I34:J34"/>
    <mergeCell ref="K23:L23"/>
    <mergeCell ref="K24:L24"/>
    <mergeCell ref="K25:L25"/>
    <mergeCell ref="K26:L26"/>
    <mergeCell ref="K27:L27"/>
    <mergeCell ref="K28:L28"/>
    <mergeCell ref="K29:L29"/>
    <mergeCell ref="K32:L32"/>
    <mergeCell ref="K34:L34"/>
    <mergeCell ref="AA6:AB6"/>
    <mergeCell ref="Y6:Z6"/>
    <mergeCell ref="W6:X6"/>
    <mergeCell ref="U6:V6"/>
    <mergeCell ref="S6:T6"/>
    <mergeCell ref="Q6:R6"/>
    <mergeCell ref="G28:H28"/>
    <mergeCell ref="G29:H29"/>
    <mergeCell ref="G32:H32"/>
    <mergeCell ref="I23:J23"/>
    <mergeCell ref="I24:J24"/>
    <mergeCell ref="I25:J25"/>
    <mergeCell ref="I26:J26"/>
    <mergeCell ref="I27:J27"/>
    <mergeCell ref="I28:J28"/>
    <mergeCell ref="I29:J29"/>
    <mergeCell ref="I32:J32"/>
    <mergeCell ref="G23:H23"/>
    <mergeCell ref="G24:H24"/>
    <mergeCell ref="G25:H25"/>
    <mergeCell ref="G26:H26"/>
    <mergeCell ref="G27:H27"/>
    <mergeCell ref="M28:N28"/>
    <mergeCell ref="M29:N29"/>
    <mergeCell ref="A2:AC2"/>
    <mergeCell ref="A3:AC3"/>
    <mergeCell ref="B27:E27"/>
    <mergeCell ref="B28:E28"/>
    <mergeCell ref="B24:E24"/>
    <mergeCell ref="B25:E25"/>
    <mergeCell ref="B26:E26"/>
    <mergeCell ref="B10:F10"/>
    <mergeCell ref="B11:F11"/>
    <mergeCell ref="B12:F12"/>
    <mergeCell ref="B13:F13"/>
    <mergeCell ref="B14:F14"/>
    <mergeCell ref="B15:F15"/>
    <mergeCell ref="B21:F21"/>
    <mergeCell ref="G6:H6"/>
    <mergeCell ref="B6:F6"/>
    <mergeCell ref="B7:F7"/>
    <mergeCell ref="B8:F8"/>
    <mergeCell ref="B9:F9"/>
    <mergeCell ref="I6:J6"/>
    <mergeCell ref="K6:L6"/>
    <mergeCell ref="M6:N6"/>
    <mergeCell ref="O6:P6"/>
    <mergeCell ref="AC6:AD6"/>
    <mergeCell ref="B35:F35"/>
    <mergeCell ref="B23:F23"/>
    <mergeCell ref="B30:F30"/>
    <mergeCell ref="B22:F22"/>
    <mergeCell ref="B32:F32"/>
    <mergeCell ref="B33:F33"/>
    <mergeCell ref="B34:F34"/>
    <mergeCell ref="B29:E29"/>
    <mergeCell ref="B31:F31"/>
    <mergeCell ref="B18:F18"/>
    <mergeCell ref="G17:H17"/>
    <mergeCell ref="G18:H18"/>
    <mergeCell ref="I17:J17"/>
    <mergeCell ref="K17:L17"/>
    <mergeCell ref="M17:N17"/>
    <mergeCell ref="O17:P17"/>
    <mergeCell ref="Q17:R17"/>
    <mergeCell ref="S17:T17"/>
    <mergeCell ref="B17:F17"/>
    <mergeCell ref="AC17:AD17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B19:F19"/>
    <mergeCell ref="B20:F20"/>
    <mergeCell ref="G19:H19"/>
    <mergeCell ref="G20:H20"/>
    <mergeCell ref="I19:J19"/>
    <mergeCell ref="K19:L19"/>
    <mergeCell ref="M19:N19"/>
    <mergeCell ref="O19:P19"/>
    <mergeCell ref="Q19:R19"/>
    <mergeCell ref="Y19:Z19"/>
    <mergeCell ref="AA19:AB19"/>
    <mergeCell ref="AC19:AD19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A20:AB20"/>
    <mergeCell ref="AC20:AD20"/>
  </mergeCells>
  <pageMargins left="0.19685039370078741" right="0.19685039370078741" top="0.35433070866141736" bottom="0.35433070866141736" header="0" footer="0"/>
  <pageSetup paperSize="9" scale="5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2019-12-02T05:40:48Z</dcterms:modified>
</cp:coreProperties>
</file>