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30" i="1"/>
  <c r="I14"/>
  <c r="K14"/>
  <c r="M14"/>
  <c r="O14"/>
  <c r="Q14"/>
  <c r="S14"/>
  <c r="U14"/>
  <c r="W14"/>
  <c r="Y14"/>
  <c r="AA14"/>
  <c r="AC14"/>
  <c r="G14"/>
  <c r="AE10"/>
  <c r="AE9"/>
  <c r="G21"/>
  <c r="G20"/>
  <c r="G22"/>
  <c r="G23"/>
  <c r="G24"/>
  <c r="G25"/>
  <c r="H11"/>
  <c r="J8" s="1"/>
  <c r="J11" s="1"/>
  <c r="L8" s="1"/>
  <c r="L11" s="1"/>
  <c r="N8" s="1"/>
  <c r="N11" s="1"/>
  <c r="P8" s="1"/>
  <c r="P11" s="1"/>
  <c r="R8" s="1"/>
  <c r="R11" s="1"/>
  <c r="T8" s="1"/>
  <c r="T11" s="1"/>
  <c r="V8" s="1"/>
  <c r="V11" s="1"/>
  <c r="X8" s="1"/>
  <c r="X11" s="1"/>
  <c r="Z8" s="1"/>
  <c r="Z11" s="1"/>
  <c r="AB8" s="1"/>
  <c r="AB11" s="1"/>
  <c r="AD8" s="1"/>
  <c r="AD11" s="1"/>
  <c r="G11"/>
  <c r="I8" s="1"/>
  <c r="I11" s="1"/>
  <c r="K8" s="1"/>
  <c r="AE26"/>
  <c r="AE29"/>
  <c r="AC25"/>
  <c r="AC24"/>
  <c r="AC23"/>
  <c r="AC22"/>
  <c r="AC21"/>
  <c r="AC19" s="1"/>
  <c r="AC28" s="1"/>
  <c r="AC20"/>
  <c r="AA25"/>
  <c r="AA24"/>
  <c r="AA23"/>
  <c r="AA22"/>
  <c r="AA21"/>
  <c r="AA19" s="1"/>
  <c r="AA28" s="1"/>
  <c r="AA20"/>
  <c r="Y25"/>
  <c r="Y24"/>
  <c r="Y23"/>
  <c r="Y22"/>
  <c r="Y21"/>
  <c r="Y19" s="1"/>
  <c r="Y28" s="1"/>
  <c r="Y20"/>
  <c r="W25"/>
  <c r="W24"/>
  <c r="W23"/>
  <c r="W22"/>
  <c r="W21"/>
  <c r="W19" s="1"/>
  <c r="W28" s="1"/>
  <c r="W20"/>
  <c r="U25"/>
  <c r="U24"/>
  <c r="U23"/>
  <c r="U22"/>
  <c r="U21"/>
  <c r="U19" s="1"/>
  <c r="U28" s="1"/>
  <c r="U20"/>
  <c r="S25"/>
  <c r="S24"/>
  <c r="S23"/>
  <c r="S22"/>
  <c r="S21"/>
  <c r="S19" s="1"/>
  <c r="S28" s="1"/>
  <c r="S20"/>
  <c r="Q25"/>
  <c r="Q24"/>
  <c r="Q23"/>
  <c r="Q22"/>
  <c r="Q21"/>
  <c r="Q19" s="1"/>
  <c r="Q28" s="1"/>
  <c r="Q20"/>
  <c r="O25"/>
  <c r="O24"/>
  <c r="O23"/>
  <c r="O22"/>
  <c r="O21"/>
  <c r="O19" s="1"/>
  <c r="O28" s="1"/>
  <c r="M25"/>
  <c r="M24"/>
  <c r="M23"/>
  <c r="M22"/>
  <c r="M21"/>
  <c r="M19" s="1"/>
  <c r="M28" s="1"/>
  <c r="O20"/>
  <c r="M20"/>
  <c r="K25"/>
  <c r="K24"/>
  <c r="K23"/>
  <c r="K22"/>
  <c r="K21"/>
  <c r="K19" s="1"/>
  <c r="K28" s="1"/>
  <c r="K20"/>
  <c r="I25"/>
  <c r="I24"/>
  <c r="I23"/>
  <c r="I22"/>
  <c r="I21"/>
  <c r="I19" s="1"/>
  <c r="I28" s="1"/>
  <c r="I20"/>
  <c r="G19" l="1"/>
  <c r="G28" s="1"/>
  <c r="AE14"/>
  <c r="K11" l="1"/>
  <c r="M8" l="1"/>
  <c r="M11" s="1"/>
  <c r="O8" l="1"/>
  <c r="O11" s="1"/>
  <c r="Q8" s="1"/>
  <c r="Q11" s="1"/>
  <c r="S8" s="1"/>
  <c r="S11" s="1"/>
  <c r="U8" s="1"/>
  <c r="U11" l="1"/>
  <c r="W8" s="1"/>
  <c r="W11" l="1"/>
  <c r="Y8" s="1"/>
  <c r="Y11" l="1"/>
  <c r="AA8" s="1"/>
  <c r="AA11" l="1"/>
  <c r="AC8" s="1"/>
  <c r="AE8" l="1"/>
  <c r="AC11"/>
  <c r="AE11" s="1"/>
  <c r="AE24" l="1"/>
  <c r="AE23"/>
  <c r="AE22"/>
  <c r="AE21"/>
  <c r="AE25"/>
  <c r="AE19"/>
  <c r="AE20"/>
  <c r="AE28" l="1"/>
  <c r="I30" l="1"/>
  <c r="K30" s="1"/>
  <c r="M30" s="1"/>
  <c r="O30" s="1"/>
  <c r="Q30" s="1"/>
  <c r="S30" s="1"/>
  <c r="U30" s="1"/>
  <c r="W30" s="1"/>
  <c r="Y30" s="1"/>
  <c r="AA30" s="1"/>
  <c r="AC30" s="1"/>
  <c r="AE31" s="1"/>
  <c r="AE30"/>
</calcChain>
</file>

<file path=xl/sharedStrings.xml><?xml version="1.0" encoding="utf-8"?>
<sst xmlns="http://schemas.openxmlformats.org/spreadsheetml/2006/main" count="61" uniqueCount="39">
  <si>
    <t>№пп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</si>
  <si>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</si>
  <si>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</si>
  <si>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</si>
  <si>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</si>
  <si>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</si>
  <si>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</si>
  <si>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</si>
  <si>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</si>
  <si>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</si>
  <si>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</si>
  <si>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</si>
  <si>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</si>
  <si>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</si>
  <si>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Доходы:</t>
  </si>
  <si>
    <t>Сальдо на начало периода</t>
  </si>
  <si>
    <t>Начислено</t>
  </si>
  <si>
    <t>Оплачено</t>
  </si>
  <si>
    <t>Задолжность на конец периода</t>
  </si>
  <si>
    <t>Статьи расходов:</t>
  </si>
  <si>
    <t>Уборка подъезда</t>
  </si>
  <si>
    <t>Обслуживание паспортного стола и БЦКП</t>
  </si>
  <si>
    <t>Техническое обслуживание внутридомовых инженерных сетей</t>
  </si>
  <si>
    <t>Техническое обслуживание внутридомовых электрических сетей</t>
  </si>
  <si>
    <t>Аварийное обслуживание внутридомовых инженерных сетей</t>
  </si>
  <si>
    <t>Оплата домкому</t>
  </si>
  <si>
    <t>Итого расходов:</t>
  </si>
  <si>
    <r>
      <rPr>
        <b/>
        <sz val="11"/>
        <color theme="1"/>
        <rFont val="Calibri"/>
        <family val="2"/>
        <charset val="204"/>
        <scheme val="minor"/>
      </rPr>
      <t>Содержание</t>
    </r>
    <r>
      <rPr>
        <sz val="11"/>
        <color theme="1"/>
        <rFont val="Calibri"/>
        <family val="2"/>
        <charset val="204"/>
        <scheme val="minor"/>
      </rPr>
      <t>, в т.ч.</t>
    </r>
  </si>
  <si>
    <r>
      <rPr>
        <b/>
        <sz val="11"/>
        <color theme="1"/>
        <rFont val="Calibri"/>
        <family val="2"/>
        <charset val="204"/>
        <scheme val="minor"/>
      </rPr>
      <t>Текущий ремонт</t>
    </r>
    <r>
      <rPr>
        <sz val="11"/>
        <color theme="1"/>
        <rFont val="Calibri"/>
        <family val="2"/>
        <charset val="204"/>
        <scheme val="minor"/>
      </rPr>
      <t>, в т.ч.</t>
    </r>
  </si>
  <si>
    <t>Остаток средств за отчетный период</t>
  </si>
  <si>
    <t>м2</t>
  </si>
  <si>
    <t>ВСЕГО</t>
  </si>
  <si>
    <t>Остаток на конец года</t>
  </si>
  <si>
    <t>обслуж.</t>
  </si>
  <si>
    <t>тек.рем.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</si>
  <si>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ООО "Гефест ПЛЮС"</t>
  </si>
  <si>
    <t>Уборка и обслуживание придомовой территории</t>
  </si>
  <si>
    <t xml:space="preserve">адрес: Железнодорожная 37 , S= </t>
  </si>
  <si>
    <t xml:space="preserve">                                                                                                                                                                                                                                   Лицевой счет жилого дома за 2019 год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</si>
</sst>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left" wrapText="1"/>
    </xf>
    <xf numFmtId="0" fontId="0" fillId="0" borderId="0" xfId="0" applyAlignment="1"/>
    <xf numFmtId="0" fontId="1" fillId="0" borderId="1" xfId="0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E31"/>
  <sheetViews>
    <sheetView tabSelected="1" zoomScale="70" zoomScaleNormal="70" workbookViewId="0">
      <pane xSplit="6" ySplit="7" topLeftCell="G8" activePane="bottomRight" state="frozen"/>
      <selection pane="topRight" activeCell="G1" sqref="G1"/>
      <selection pane="bottomLeft" activeCell="A8" sqref="A8"/>
      <selection pane="bottomRight" activeCell="AB11" sqref="AB11"/>
    </sheetView>
  </sheetViews>
  <sheetFormatPr defaultRowHeight="15"/>
  <cols>
    <col min="1" max="1" width="5.140625" customWidth="1"/>
    <col min="2" max="2" width="7.85546875" customWidth="1"/>
    <col min="3" max="3" width="7.140625" customWidth="1"/>
    <col min="4" max="4" width="4.5703125" customWidth="1"/>
    <col min="5" max="5" width="5.28515625" customWidth="1"/>
    <col min="6" max="6" width="6.28515625" customWidth="1"/>
    <col min="7" max="7" width="9.5703125" bestFit="1" customWidth="1"/>
    <col min="8" max="8" width="9.28515625" bestFit="1" customWidth="1"/>
    <col min="9" max="9" width="9.5703125" bestFit="1" customWidth="1"/>
    <col min="10" max="10" width="9.28515625" bestFit="1" customWidth="1"/>
    <col min="11" max="11" width="9.5703125" bestFit="1" customWidth="1"/>
    <col min="12" max="12" width="9.28515625" bestFit="1" customWidth="1"/>
    <col min="13" max="13" width="9.5703125" bestFit="1" customWidth="1"/>
    <col min="14" max="14" width="9.28515625" bestFit="1" customWidth="1"/>
    <col min="15" max="15" width="9.5703125" bestFit="1" customWidth="1"/>
    <col min="16" max="16" width="9.28515625" bestFit="1" customWidth="1"/>
    <col min="17" max="17" width="9.5703125" bestFit="1" customWidth="1"/>
    <col min="18" max="18" width="9.28515625" bestFit="1" customWidth="1"/>
    <col min="19" max="19" width="9.5703125" bestFit="1" customWidth="1"/>
    <col min="20" max="20" width="9.28515625" bestFit="1" customWidth="1"/>
    <col min="21" max="21" width="9.5703125" bestFit="1" customWidth="1"/>
    <col min="22" max="22" width="9.28515625" bestFit="1" customWidth="1"/>
    <col min="23" max="23" width="9.5703125" bestFit="1" customWidth="1"/>
    <col min="24" max="24" width="9.28515625" bestFit="1" customWidth="1"/>
    <col min="25" max="25" width="9.5703125" bestFit="1" customWidth="1"/>
    <col min="26" max="26" width="9.28515625" bestFit="1" customWidth="1"/>
    <col min="27" max="27" width="9.5703125" bestFit="1" customWidth="1"/>
    <col min="28" max="28" width="9.28515625" bestFit="1" customWidth="1"/>
    <col min="29" max="29" width="9.5703125" bestFit="1" customWidth="1"/>
    <col min="30" max="30" width="9.28515625" bestFit="1" customWidth="1"/>
  </cols>
  <sheetData>
    <row r="2" spans="1:31">
      <c r="A2" s="16" t="s">
        <v>35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7"/>
    </row>
    <row r="3" spans="1:31">
      <c r="A3" s="16" t="s">
        <v>38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7"/>
    </row>
    <row r="4" spans="1:31">
      <c r="A4" s="13" t="s">
        <v>37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8">
        <v>205.8</v>
      </c>
      <c r="Q4" s="5" t="s">
        <v>30</v>
      </c>
      <c r="R4" s="5"/>
      <c r="W4" s="5"/>
      <c r="X4" s="5"/>
      <c r="Y4" s="5"/>
      <c r="Z4" s="5"/>
      <c r="AA4" s="5"/>
      <c r="AB4" s="5"/>
      <c r="AC4" s="5"/>
      <c r="AD4" s="5"/>
    </row>
    <row r="6" spans="1:31">
      <c r="A6" s="1" t="s">
        <v>0</v>
      </c>
      <c r="B6" s="30" t="s">
        <v>1</v>
      </c>
      <c r="C6" s="31"/>
      <c r="D6" s="31"/>
      <c r="E6" s="31"/>
      <c r="F6" s="32"/>
      <c r="G6" s="14" t="s">
        <v>2</v>
      </c>
      <c r="H6" s="15"/>
      <c r="I6" s="14" t="s">
        <v>3</v>
      </c>
      <c r="J6" s="15"/>
      <c r="K6" s="14" t="s">
        <v>4</v>
      </c>
      <c r="L6" s="15"/>
      <c r="M6" s="14" t="s">
        <v>5</v>
      </c>
      <c r="N6" s="15"/>
      <c r="O6" s="14" t="s">
        <v>6</v>
      </c>
      <c r="P6" s="15"/>
      <c r="Q6" s="14" t="s">
        <v>7</v>
      </c>
      <c r="R6" s="15"/>
      <c r="S6" s="14" t="s">
        <v>8</v>
      </c>
      <c r="T6" s="15"/>
      <c r="U6" s="14" t="s">
        <v>9</v>
      </c>
      <c r="V6" s="15"/>
      <c r="W6" s="14" t="s">
        <v>10</v>
      </c>
      <c r="X6" s="15"/>
      <c r="Y6" s="14" t="s">
        <v>11</v>
      </c>
      <c r="Z6" s="15"/>
      <c r="AA6" s="14" t="s">
        <v>12</v>
      </c>
      <c r="AB6" s="15"/>
      <c r="AC6" s="14" t="s">
        <v>13</v>
      </c>
      <c r="AD6" s="15"/>
      <c r="AE6" s="1" t="s">
        <v>31</v>
      </c>
    </row>
    <row r="7" spans="1:31">
      <c r="A7" s="1">
        <v>1</v>
      </c>
      <c r="B7" s="24" t="s">
        <v>14</v>
      </c>
      <c r="C7" s="25"/>
      <c r="D7" s="25"/>
      <c r="E7" s="25"/>
      <c r="F7" s="26"/>
      <c r="G7" s="2" t="s">
        <v>33</v>
      </c>
      <c r="H7" s="2" t="s">
        <v>34</v>
      </c>
      <c r="I7" s="2" t="s">
        <v>33</v>
      </c>
      <c r="J7" s="2" t="s">
        <v>34</v>
      </c>
      <c r="K7" s="2" t="s">
        <v>33</v>
      </c>
      <c r="L7" s="2" t="s">
        <v>34</v>
      </c>
      <c r="M7" s="2" t="s">
        <v>33</v>
      </c>
      <c r="N7" s="2" t="s">
        <v>34</v>
      </c>
      <c r="O7" s="2" t="s">
        <v>33</v>
      </c>
      <c r="P7" s="2" t="s">
        <v>34</v>
      </c>
      <c r="Q7" s="2" t="s">
        <v>33</v>
      </c>
      <c r="R7" s="2" t="s">
        <v>34</v>
      </c>
      <c r="S7" s="2" t="s">
        <v>33</v>
      </c>
      <c r="T7" s="2" t="s">
        <v>34</v>
      </c>
      <c r="U7" s="2" t="s">
        <v>33</v>
      </c>
      <c r="V7" s="2" t="s">
        <v>34</v>
      </c>
      <c r="W7" s="2" t="s">
        <v>33</v>
      </c>
      <c r="X7" s="2" t="s">
        <v>34</v>
      </c>
      <c r="Y7" s="2" t="s">
        <v>33</v>
      </c>
      <c r="Z7" s="2" t="s">
        <v>34</v>
      </c>
      <c r="AA7" s="2" t="s">
        <v>33</v>
      </c>
      <c r="AB7" s="2" t="s">
        <v>34</v>
      </c>
      <c r="AC7" s="2" t="s">
        <v>33</v>
      </c>
      <c r="AD7" s="2" t="s">
        <v>34</v>
      </c>
      <c r="AE7" s="1"/>
    </row>
    <row r="8" spans="1:31">
      <c r="A8" s="1"/>
      <c r="B8" s="21" t="s">
        <v>15</v>
      </c>
      <c r="C8" s="22"/>
      <c r="D8" s="22"/>
      <c r="E8" s="22"/>
      <c r="F8" s="23"/>
      <c r="G8" s="9">
        <v>2056</v>
      </c>
      <c r="H8" s="9">
        <v>0</v>
      </c>
      <c r="I8" s="9">
        <f>G11</f>
        <v>1455.7199999999998</v>
      </c>
      <c r="J8" s="9">
        <f>H11</f>
        <v>0</v>
      </c>
      <c r="K8" s="9">
        <f t="shared" ref="K8:AD8" si="0">I11</f>
        <v>2980.7999999999993</v>
      </c>
      <c r="L8" s="9">
        <f t="shared" si="0"/>
        <v>0</v>
      </c>
      <c r="M8" s="9">
        <f t="shared" si="0"/>
        <v>973.92999999999938</v>
      </c>
      <c r="N8" s="9">
        <f t="shared" si="0"/>
        <v>0</v>
      </c>
      <c r="O8" s="9">
        <f t="shared" si="0"/>
        <v>2321.7799999999993</v>
      </c>
      <c r="P8" s="9">
        <f t="shared" si="0"/>
        <v>0</v>
      </c>
      <c r="Q8" s="9">
        <f t="shared" si="0"/>
        <v>2543.0199999999986</v>
      </c>
      <c r="R8" s="9">
        <f t="shared" si="0"/>
        <v>0</v>
      </c>
      <c r="S8" s="9">
        <f t="shared" si="0"/>
        <v>4209.0099999999984</v>
      </c>
      <c r="T8" s="9">
        <f t="shared" si="0"/>
        <v>0</v>
      </c>
      <c r="U8" s="9">
        <f t="shared" si="0"/>
        <v>4146.8599999999988</v>
      </c>
      <c r="V8" s="9">
        <f t="shared" si="0"/>
        <v>0</v>
      </c>
      <c r="W8" s="9">
        <f t="shared" si="0"/>
        <v>2815.4099999999989</v>
      </c>
      <c r="X8" s="9">
        <f t="shared" si="0"/>
        <v>0</v>
      </c>
      <c r="Y8" s="9">
        <f t="shared" si="0"/>
        <v>4436.6599999999989</v>
      </c>
      <c r="Z8" s="9">
        <f t="shared" si="0"/>
        <v>0</v>
      </c>
      <c r="AA8" s="9">
        <f t="shared" si="0"/>
        <v>1159.7199999999984</v>
      </c>
      <c r="AB8" s="9">
        <f t="shared" si="0"/>
        <v>0</v>
      </c>
      <c r="AC8" s="9">
        <f t="shared" si="0"/>
        <v>2895.989999999998</v>
      </c>
      <c r="AD8" s="9">
        <f t="shared" si="0"/>
        <v>0</v>
      </c>
      <c r="AE8" s="1">
        <f>SUM(G8:AC8)</f>
        <v>31994.899999999991</v>
      </c>
    </row>
    <row r="9" spans="1:31">
      <c r="A9" s="1"/>
      <c r="B9" s="21" t="s">
        <v>16</v>
      </c>
      <c r="C9" s="22"/>
      <c r="D9" s="22"/>
      <c r="E9" s="22"/>
      <c r="F9" s="23"/>
      <c r="G9" s="9">
        <v>3216.66</v>
      </c>
      <c r="H9" s="9">
        <v>0</v>
      </c>
      <c r="I9" s="9">
        <v>3216.66</v>
      </c>
      <c r="J9" s="9">
        <v>0</v>
      </c>
      <c r="K9" s="9">
        <v>3216.66</v>
      </c>
      <c r="L9" s="9">
        <v>0</v>
      </c>
      <c r="M9" s="9">
        <v>3216.66</v>
      </c>
      <c r="N9" s="9">
        <v>0</v>
      </c>
      <c r="O9" s="9">
        <v>3216.66</v>
      </c>
      <c r="P9" s="9">
        <v>0</v>
      </c>
      <c r="Q9" s="9">
        <v>3216.66</v>
      </c>
      <c r="R9" s="9">
        <v>0</v>
      </c>
      <c r="S9" s="9">
        <v>3216.66</v>
      </c>
      <c r="T9" s="9">
        <v>0</v>
      </c>
      <c r="U9" s="9">
        <v>3216.66</v>
      </c>
      <c r="V9" s="9">
        <v>0</v>
      </c>
      <c r="W9" s="9">
        <v>3216.66</v>
      </c>
      <c r="X9" s="9">
        <v>0</v>
      </c>
      <c r="Y9" s="9">
        <v>3216.66</v>
      </c>
      <c r="Z9" s="9">
        <v>0</v>
      </c>
      <c r="AA9" s="9">
        <v>3216.66</v>
      </c>
      <c r="AB9" s="9">
        <v>0</v>
      </c>
      <c r="AC9" s="9"/>
      <c r="AD9" s="9"/>
      <c r="AE9" s="1">
        <f>SUM(G9:AD9)</f>
        <v>35383.259999999995</v>
      </c>
    </row>
    <row r="10" spans="1:31">
      <c r="A10" s="1"/>
      <c r="B10" s="21" t="s">
        <v>17</v>
      </c>
      <c r="C10" s="22"/>
      <c r="D10" s="22"/>
      <c r="E10" s="22"/>
      <c r="F10" s="23"/>
      <c r="G10" s="9">
        <v>3816.94</v>
      </c>
      <c r="H10" s="9">
        <v>0</v>
      </c>
      <c r="I10" s="9">
        <v>1691.58</v>
      </c>
      <c r="J10" s="9">
        <v>0</v>
      </c>
      <c r="K10" s="9">
        <v>5223.53</v>
      </c>
      <c r="L10" s="9">
        <v>0</v>
      </c>
      <c r="M10" s="9">
        <v>1868.81</v>
      </c>
      <c r="N10" s="9">
        <v>0</v>
      </c>
      <c r="O10" s="9">
        <v>2995.42</v>
      </c>
      <c r="P10" s="9">
        <v>0</v>
      </c>
      <c r="Q10" s="9">
        <v>1550.67</v>
      </c>
      <c r="R10" s="9">
        <v>0</v>
      </c>
      <c r="S10" s="9">
        <v>3278.81</v>
      </c>
      <c r="T10" s="9">
        <v>0</v>
      </c>
      <c r="U10" s="9">
        <v>4548.1099999999997</v>
      </c>
      <c r="V10" s="9">
        <v>0</v>
      </c>
      <c r="W10" s="9">
        <v>1595.41</v>
      </c>
      <c r="X10" s="9">
        <v>0</v>
      </c>
      <c r="Y10" s="9">
        <v>6493.6</v>
      </c>
      <c r="Z10" s="9">
        <v>0</v>
      </c>
      <c r="AA10" s="9">
        <v>1480.39</v>
      </c>
      <c r="AB10" s="9">
        <v>0</v>
      </c>
      <c r="AC10" s="9"/>
      <c r="AD10" s="9"/>
      <c r="AE10" s="1">
        <f>SUM(G10:AD10)</f>
        <v>34543.269999999997</v>
      </c>
    </row>
    <row r="11" spans="1:31">
      <c r="A11" s="1"/>
      <c r="B11" s="21" t="s">
        <v>18</v>
      </c>
      <c r="C11" s="22"/>
      <c r="D11" s="22"/>
      <c r="E11" s="22"/>
      <c r="F11" s="23"/>
      <c r="G11" s="9">
        <f>G8+G9-G10</f>
        <v>1455.7199999999998</v>
      </c>
      <c r="H11" s="9">
        <f t="shared" ref="H11:AD11" si="1">H8+H9-H10</f>
        <v>0</v>
      </c>
      <c r="I11" s="9">
        <f t="shared" si="1"/>
        <v>2980.7999999999993</v>
      </c>
      <c r="J11" s="9">
        <f t="shared" si="1"/>
        <v>0</v>
      </c>
      <c r="K11" s="9">
        <f t="shared" si="1"/>
        <v>973.92999999999938</v>
      </c>
      <c r="L11" s="9">
        <f t="shared" si="1"/>
        <v>0</v>
      </c>
      <c r="M11" s="9">
        <f t="shared" si="1"/>
        <v>2321.7799999999993</v>
      </c>
      <c r="N11" s="9">
        <f t="shared" si="1"/>
        <v>0</v>
      </c>
      <c r="O11" s="9">
        <f t="shared" si="1"/>
        <v>2543.0199999999986</v>
      </c>
      <c r="P11" s="9">
        <f t="shared" si="1"/>
        <v>0</v>
      </c>
      <c r="Q11" s="9">
        <f t="shared" si="1"/>
        <v>4209.0099999999984</v>
      </c>
      <c r="R11" s="9">
        <f t="shared" si="1"/>
        <v>0</v>
      </c>
      <c r="S11" s="9">
        <f t="shared" si="1"/>
        <v>4146.8599999999988</v>
      </c>
      <c r="T11" s="9">
        <f t="shared" si="1"/>
        <v>0</v>
      </c>
      <c r="U11" s="9">
        <f t="shared" si="1"/>
        <v>2815.4099999999989</v>
      </c>
      <c r="V11" s="9">
        <f t="shared" si="1"/>
        <v>0</v>
      </c>
      <c r="W11" s="9">
        <f t="shared" si="1"/>
        <v>4436.6599999999989</v>
      </c>
      <c r="X11" s="9">
        <f t="shared" si="1"/>
        <v>0</v>
      </c>
      <c r="Y11" s="9">
        <f t="shared" si="1"/>
        <v>1159.7199999999984</v>
      </c>
      <c r="Z11" s="9">
        <f t="shared" si="1"/>
        <v>0</v>
      </c>
      <c r="AA11" s="9">
        <f t="shared" si="1"/>
        <v>2895.989999999998</v>
      </c>
      <c r="AB11" s="9">
        <f t="shared" si="1"/>
        <v>0</v>
      </c>
      <c r="AC11" s="9">
        <f t="shared" si="1"/>
        <v>2895.989999999998</v>
      </c>
      <c r="AD11" s="9">
        <f t="shared" si="1"/>
        <v>0</v>
      </c>
      <c r="AE11" s="1">
        <f>SUM(G11:AC11)</f>
        <v>32834.889999999985</v>
      </c>
    </row>
    <row r="12" spans="1:31">
      <c r="A12" s="1"/>
      <c r="B12" s="21"/>
      <c r="C12" s="22"/>
      <c r="D12" s="22"/>
      <c r="E12" s="22"/>
      <c r="F12" s="23"/>
      <c r="G12" s="10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2"/>
      <c r="AE12" s="1"/>
    </row>
    <row r="13" spans="1:31">
      <c r="A13" s="1"/>
      <c r="B13" s="24" t="s">
        <v>19</v>
      </c>
      <c r="C13" s="25"/>
      <c r="D13" s="25"/>
      <c r="E13" s="25"/>
      <c r="F13" s="26"/>
      <c r="G13" s="10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2"/>
      <c r="AE13" s="1"/>
    </row>
    <row r="14" spans="1:31">
      <c r="A14" s="1">
        <v>2</v>
      </c>
      <c r="B14" s="27" t="s">
        <v>28</v>
      </c>
      <c r="C14" s="28"/>
      <c r="D14" s="28"/>
      <c r="E14" s="28"/>
      <c r="F14" s="29"/>
      <c r="G14" s="10">
        <f>SUM(G15:H17)</f>
        <v>0</v>
      </c>
      <c r="H14" s="12"/>
      <c r="I14" s="10">
        <f t="shared" ref="I14" si="2">SUM(I15:J17)</f>
        <v>0</v>
      </c>
      <c r="J14" s="12"/>
      <c r="K14" s="10">
        <f t="shared" ref="K14" si="3">SUM(K15:L17)</f>
        <v>0</v>
      </c>
      <c r="L14" s="12"/>
      <c r="M14" s="10">
        <f t="shared" ref="M14" si="4">SUM(M15:N17)</f>
        <v>0</v>
      </c>
      <c r="N14" s="12"/>
      <c r="O14" s="10">
        <f t="shared" ref="O14" si="5">SUM(O15:P17)</f>
        <v>0</v>
      </c>
      <c r="P14" s="12"/>
      <c r="Q14" s="10">
        <f t="shared" ref="Q14" si="6">SUM(Q15:R17)</f>
        <v>0</v>
      </c>
      <c r="R14" s="12"/>
      <c r="S14" s="10">
        <f t="shared" ref="S14" si="7">SUM(S15:T17)</f>
        <v>0</v>
      </c>
      <c r="T14" s="12"/>
      <c r="U14" s="10">
        <f t="shared" ref="U14" si="8">SUM(U15:V17)</f>
        <v>0</v>
      </c>
      <c r="V14" s="12"/>
      <c r="W14" s="10">
        <f t="shared" ref="W14" si="9">SUM(W15:X17)</f>
        <v>0</v>
      </c>
      <c r="X14" s="12"/>
      <c r="Y14" s="10">
        <f t="shared" ref="Y14" si="10">SUM(Y15:Z17)</f>
        <v>0</v>
      </c>
      <c r="Z14" s="12"/>
      <c r="AA14" s="10">
        <f t="shared" ref="AA14" si="11">SUM(AA15:AB17)</f>
        <v>0</v>
      </c>
      <c r="AB14" s="12"/>
      <c r="AC14" s="10">
        <f t="shared" ref="AC14" si="12">SUM(AC15:AD17)</f>
        <v>0</v>
      </c>
      <c r="AD14" s="12"/>
      <c r="AE14" s="1">
        <f>SUM(G14:AC14)</f>
        <v>0</v>
      </c>
    </row>
    <row r="15" spans="1:31">
      <c r="A15" s="1"/>
      <c r="B15" s="27"/>
      <c r="C15" s="28"/>
      <c r="D15" s="28"/>
      <c r="E15" s="28"/>
      <c r="F15" s="29"/>
      <c r="G15" s="10"/>
      <c r="H15" s="12"/>
      <c r="I15" s="10"/>
      <c r="J15" s="12"/>
      <c r="K15" s="10"/>
      <c r="L15" s="12"/>
      <c r="M15" s="10"/>
      <c r="N15" s="12"/>
      <c r="O15" s="10"/>
      <c r="P15" s="12"/>
      <c r="Q15" s="10"/>
      <c r="R15" s="12"/>
      <c r="S15" s="10"/>
      <c r="T15" s="12"/>
      <c r="U15" s="10"/>
      <c r="V15" s="12"/>
      <c r="W15" s="10"/>
      <c r="X15" s="12"/>
      <c r="Y15" s="10"/>
      <c r="Z15" s="12"/>
      <c r="AA15" s="10"/>
      <c r="AB15" s="12"/>
      <c r="AC15" s="10"/>
      <c r="AD15" s="12"/>
      <c r="AE15" s="1"/>
    </row>
    <row r="16" spans="1:31">
      <c r="A16" s="1"/>
      <c r="B16" s="30"/>
      <c r="C16" s="31"/>
      <c r="D16" s="31"/>
      <c r="E16" s="31"/>
      <c r="F16" s="32"/>
      <c r="G16" s="10"/>
      <c r="H16" s="12"/>
      <c r="I16" s="10"/>
      <c r="J16" s="12"/>
      <c r="K16" s="10"/>
      <c r="L16" s="12"/>
      <c r="M16" s="10"/>
      <c r="N16" s="12"/>
      <c r="O16" s="10"/>
      <c r="P16" s="12"/>
      <c r="Q16" s="10"/>
      <c r="R16" s="12"/>
      <c r="S16" s="10"/>
      <c r="T16" s="12"/>
      <c r="U16" s="10"/>
      <c r="V16" s="12"/>
      <c r="W16" s="10"/>
      <c r="X16" s="12"/>
      <c r="Y16" s="10"/>
      <c r="Z16" s="12"/>
      <c r="AA16" s="10"/>
      <c r="AB16" s="12"/>
      <c r="AC16" s="10"/>
      <c r="AD16" s="12"/>
      <c r="AE16" s="1"/>
    </row>
    <row r="17" spans="1:31">
      <c r="A17" s="1"/>
      <c r="B17" s="27"/>
      <c r="C17" s="28"/>
      <c r="D17" s="28"/>
      <c r="E17" s="28"/>
      <c r="F17" s="29"/>
      <c r="G17" s="10"/>
      <c r="H17" s="12"/>
      <c r="I17" s="10"/>
      <c r="J17" s="12"/>
      <c r="K17" s="10"/>
      <c r="L17" s="12"/>
      <c r="M17" s="10"/>
      <c r="N17" s="12"/>
      <c r="O17" s="10"/>
      <c r="P17" s="12"/>
      <c r="Q17" s="10"/>
      <c r="R17" s="12"/>
      <c r="S17" s="10"/>
      <c r="T17" s="12"/>
      <c r="U17" s="10"/>
      <c r="V17" s="12"/>
      <c r="W17" s="10"/>
      <c r="X17" s="12"/>
      <c r="Y17" s="10"/>
      <c r="Z17" s="12"/>
      <c r="AA17" s="10"/>
      <c r="AB17" s="12"/>
      <c r="AC17" s="10"/>
      <c r="AD17" s="12"/>
      <c r="AE17" s="1"/>
    </row>
    <row r="18" spans="1:31">
      <c r="A18" s="1"/>
      <c r="B18" s="27"/>
      <c r="C18" s="28"/>
      <c r="D18" s="28"/>
      <c r="E18" s="28"/>
      <c r="F18" s="29"/>
      <c r="G18" s="10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2"/>
      <c r="AE18" s="1"/>
    </row>
    <row r="19" spans="1:31">
      <c r="A19" s="1">
        <v>3</v>
      </c>
      <c r="B19" s="27" t="s">
        <v>27</v>
      </c>
      <c r="C19" s="28"/>
      <c r="D19" s="28"/>
      <c r="E19" s="28"/>
      <c r="F19" s="29"/>
      <c r="G19" s="10">
        <f>SUM(G20:H25)</f>
        <v>1751.3580000000002</v>
      </c>
      <c r="H19" s="12"/>
      <c r="I19" s="10">
        <f t="shared" ref="I19" si="13">SUM(I20:J25)</f>
        <v>1751.3580000000002</v>
      </c>
      <c r="J19" s="12"/>
      <c r="K19" s="10">
        <f t="shared" ref="K19" si="14">SUM(K20:L25)</f>
        <v>1751.3580000000002</v>
      </c>
      <c r="L19" s="12"/>
      <c r="M19" s="10">
        <f t="shared" ref="M19" si="15">SUM(M20:N25)</f>
        <v>1751.3580000000002</v>
      </c>
      <c r="N19" s="12"/>
      <c r="O19" s="10">
        <f t="shared" ref="O19" si="16">SUM(O20:P25)</f>
        <v>1751.3580000000002</v>
      </c>
      <c r="P19" s="12"/>
      <c r="Q19" s="10">
        <f t="shared" ref="Q19" si="17">SUM(Q20:R25)</f>
        <v>1751.3580000000002</v>
      </c>
      <c r="R19" s="12"/>
      <c r="S19" s="10">
        <f t="shared" ref="S19" si="18">SUM(S20:T25)</f>
        <v>1751.3580000000002</v>
      </c>
      <c r="T19" s="12"/>
      <c r="U19" s="10">
        <f t="shared" ref="U19" si="19">SUM(U20:V25)</f>
        <v>1751.3580000000002</v>
      </c>
      <c r="V19" s="12"/>
      <c r="W19" s="10">
        <f t="shared" ref="W19" si="20">SUM(W20:X25)</f>
        <v>1751.3580000000002</v>
      </c>
      <c r="X19" s="12"/>
      <c r="Y19" s="10">
        <f t="shared" ref="Y19" si="21">SUM(Y20:Z25)</f>
        <v>1751.3580000000002</v>
      </c>
      <c r="Z19" s="12"/>
      <c r="AA19" s="10">
        <f t="shared" ref="AA19" si="22">SUM(AA20:AB25)</f>
        <v>1751.3580000000002</v>
      </c>
      <c r="AB19" s="12"/>
      <c r="AC19" s="10">
        <f t="shared" ref="AC19" si="23">SUM(AC20:AD25)</f>
        <v>1751.3580000000002</v>
      </c>
      <c r="AD19" s="12"/>
      <c r="AE19" s="1">
        <f t="shared" ref="AE19:AE26" si="24">SUM(G19:AC19)</f>
        <v>21016.296000000002</v>
      </c>
    </row>
    <row r="20" spans="1:31">
      <c r="A20" s="1"/>
      <c r="B20" s="20" t="s">
        <v>20</v>
      </c>
      <c r="C20" s="20"/>
      <c r="D20" s="20"/>
      <c r="E20" s="20"/>
      <c r="F20" s="3">
        <v>0</v>
      </c>
      <c r="G20" s="10">
        <f>F20*P4</f>
        <v>0</v>
      </c>
      <c r="H20" s="12"/>
      <c r="I20" s="10">
        <f>F20*P4</f>
        <v>0</v>
      </c>
      <c r="J20" s="12"/>
      <c r="K20" s="10">
        <f>F20*P4</f>
        <v>0</v>
      </c>
      <c r="L20" s="12"/>
      <c r="M20" s="10">
        <f>F20*P4</f>
        <v>0</v>
      </c>
      <c r="N20" s="12"/>
      <c r="O20" s="10">
        <f>F20*P4</f>
        <v>0</v>
      </c>
      <c r="P20" s="12"/>
      <c r="Q20" s="10">
        <f>F20*P4</f>
        <v>0</v>
      </c>
      <c r="R20" s="12"/>
      <c r="S20" s="10">
        <f>F20*P4</f>
        <v>0</v>
      </c>
      <c r="T20" s="12"/>
      <c r="U20" s="10">
        <f>F20*P4</f>
        <v>0</v>
      </c>
      <c r="V20" s="12"/>
      <c r="W20" s="10">
        <f>F20*P4</f>
        <v>0</v>
      </c>
      <c r="X20" s="12"/>
      <c r="Y20" s="10">
        <f>F20*P4</f>
        <v>0</v>
      </c>
      <c r="Z20" s="12"/>
      <c r="AA20" s="10">
        <f>F20*P4</f>
        <v>0</v>
      </c>
      <c r="AB20" s="12"/>
      <c r="AC20" s="10">
        <f>F20*P4</f>
        <v>0</v>
      </c>
      <c r="AD20" s="12"/>
      <c r="AE20" s="1">
        <f t="shared" si="24"/>
        <v>0</v>
      </c>
    </row>
    <row r="21" spans="1:31" ht="30.75" customHeight="1">
      <c r="A21" s="1"/>
      <c r="B21" s="17" t="s">
        <v>36</v>
      </c>
      <c r="C21" s="18"/>
      <c r="D21" s="18"/>
      <c r="E21" s="19"/>
      <c r="F21" s="4">
        <v>3.7</v>
      </c>
      <c r="G21" s="10">
        <f>F21*P4</f>
        <v>761.46</v>
      </c>
      <c r="H21" s="12"/>
      <c r="I21" s="10">
        <f>F21*P4</f>
        <v>761.46</v>
      </c>
      <c r="J21" s="12"/>
      <c r="K21" s="10">
        <f>F21*P4</f>
        <v>761.46</v>
      </c>
      <c r="L21" s="12"/>
      <c r="M21" s="10">
        <f>F21*P4</f>
        <v>761.46</v>
      </c>
      <c r="N21" s="12"/>
      <c r="O21" s="10">
        <f>F21*P4</f>
        <v>761.46</v>
      </c>
      <c r="P21" s="12"/>
      <c r="Q21" s="10">
        <f>F21*P4</f>
        <v>761.46</v>
      </c>
      <c r="R21" s="12"/>
      <c r="S21" s="10">
        <f>F21*P4</f>
        <v>761.46</v>
      </c>
      <c r="T21" s="12"/>
      <c r="U21" s="10">
        <f>F21*P4</f>
        <v>761.46</v>
      </c>
      <c r="V21" s="12"/>
      <c r="W21" s="10">
        <f>F21*P4</f>
        <v>761.46</v>
      </c>
      <c r="X21" s="12"/>
      <c r="Y21" s="10">
        <f>F21*P4</f>
        <v>761.46</v>
      </c>
      <c r="Z21" s="12"/>
      <c r="AA21" s="10">
        <f>F21*P4</f>
        <v>761.46</v>
      </c>
      <c r="AB21" s="12"/>
      <c r="AC21" s="10">
        <f>F21*P4</f>
        <v>761.46</v>
      </c>
      <c r="AD21" s="12"/>
      <c r="AE21" s="1">
        <f t="shared" si="24"/>
        <v>9137.52</v>
      </c>
    </row>
    <row r="22" spans="1:31" ht="27" customHeight="1">
      <c r="A22" s="1"/>
      <c r="B22" s="17" t="s">
        <v>21</v>
      </c>
      <c r="C22" s="18"/>
      <c r="D22" s="18"/>
      <c r="E22" s="19"/>
      <c r="F22" s="3">
        <v>0.66</v>
      </c>
      <c r="G22" s="10">
        <f>F22*P4</f>
        <v>135.828</v>
      </c>
      <c r="H22" s="12"/>
      <c r="I22" s="10">
        <f>F22*P4</f>
        <v>135.828</v>
      </c>
      <c r="J22" s="12"/>
      <c r="K22" s="10">
        <f>F22*P4</f>
        <v>135.828</v>
      </c>
      <c r="L22" s="12"/>
      <c r="M22" s="10">
        <f>F22*P4</f>
        <v>135.828</v>
      </c>
      <c r="N22" s="12"/>
      <c r="O22" s="10">
        <f>F22*P4</f>
        <v>135.828</v>
      </c>
      <c r="P22" s="12"/>
      <c r="Q22" s="10">
        <f>F22*P4</f>
        <v>135.828</v>
      </c>
      <c r="R22" s="12"/>
      <c r="S22" s="10">
        <f>F22*P4</f>
        <v>135.828</v>
      </c>
      <c r="T22" s="12"/>
      <c r="U22" s="10">
        <f>F22*P4</f>
        <v>135.828</v>
      </c>
      <c r="V22" s="12"/>
      <c r="W22" s="10">
        <f>F22*P4</f>
        <v>135.828</v>
      </c>
      <c r="X22" s="12"/>
      <c r="Y22" s="10">
        <f>F22*P4</f>
        <v>135.828</v>
      </c>
      <c r="Z22" s="12"/>
      <c r="AA22" s="10">
        <f>F22*P4</f>
        <v>135.828</v>
      </c>
      <c r="AB22" s="12"/>
      <c r="AC22" s="10">
        <f>F22*P4</f>
        <v>135.828</v>
      </c>
      <c r="AD22" s="12"/>
      <c r="AE22" s="1">
        <f t="shared" si="24"/>
        <v>1629.9359999999999</v>
      </c>
    </row>
    <row r="23" spans="1:31" ht="60" customHeight="1">
      <c r="A23" s="1"/>
      <c r="B23" s="17" t="s">
        <v>22</v>
      </c>
      <c r="C23" s="18"/>
      <c r="D23" s="18"/>
      <c r="E23" s="19"/>
      <c r="F23" s="4">
        <v>1.1499999999999999</v>
      </c>
      <c r="G23" s="10">
        <f>F23*P4</f>
        <v>236.67</v>
      </c>
      <c r="H23" s="12"/>
      <c r="I23" s="10">
        <f>F23*P4</f>
        <v>236.67</v>
      </c>
      <c r="J23" s="12"/>
      <c r="K23" s="10">
        <f>F23*P4</f>
        <v>236.67</v>
      </c>
      <c r="L23" s="12"/>
      <c r="M23" s="10">
        <f>F23*P4</f>
        <v>236.67</v>
      </c>
      <c r="N23" s="12"/>
      <c r="O23" s="10">
        <f>F23*P4</f>
        <v>236.67</v>
      </c>
      <c r="P23" s="12"/>
      <c r="Q23" s="10">
        <f>F23*P4</f>
        <v>236.67</v>
      </c>
      <c r="R23" s="12"/>
      <c r="S23" s="10">
        <f>F23*P4</f>
        <v>236.67</v>
      </c>
      <c r="T23" s="12"/>
      <c r="U23" s="10">
        <f>F23*P4</f>
        <v>236.67</v>
      </c>
      <c r="V23" s="12"/>
      <c r="W23" s="10">
        <f>F23*P4</f>
        <v>236.67</v>
      </c>
      <c r="X23" s="12"/>
      <c r="Y23" s="10">
        <f>F23*P4</f>
        <v>236.67</v>
      </c>
      <c r="Z23" s="12"/>
      <c r="AA23" s="10">
        <f>F23*P4</f>
        <v>236.67</v>
      </c>
      <c r="AB23" s="12"/>
      <c r="AC23" s="10">
        <f>F23*P4</f>
        <v>236.67</v>
      </c>
      <c r="AD23" s="12"/>
      <c r="AE23" s="1">
        <f t="shared" si="24"/>
        <v>2840.0400000000004</v>
      </c>
    </row>
    <row r="24" spans="1:31" ht="58.5" customHeight="1">
      <c r="A24" s="1"/>
      <c r="B24" s="17" t="s">
        <v>23</v>
      </c>
      <c r="C24" s="18"/>
      <c r="D24" s="18"/>
      <c r="E24" s="19"/>
      <c r="F24" s="4">
        <v>0.95</v>
      </c>
      <c r="G24" s="10">
        <f>F24*P4</f>
        <v>195.51</v>
      </c>
      <c r="H24" s="12"/>
      <c r="I24" s="10">
        <f>F24*P4</f>
        <v>195.51</v>
      </c>
      <c r="J24" s="12"/>
      <c r="K24" s="10">
        <f>F24*P4</f>
        <v>195.51</v>
      </c>
      <c r="L24" s="12"/>
      <c r="M24" s="10">
        <f>F24*P4</f>
        <v>195.51</v>
      </c>
      <c r="N24" s="12"/>
      <c r="O24" s="10">
        <f>F24*P4</f>
        <v>195.51</v>
      </c>
      <c r="P24" s="12"/>
      <c r="Q24" s="10">
        <f>F24*P4</f>
        <v>195.51</v>
      </c>
      <c r="R24" s="12"/>
      <c r="S24" s="10">
        <f>F24*P4</f>
        <v>195.51</v>
      </c>
      <c r="T24" s="12"/>
      <c r="U24" s="10">
        <f>F24*P4</f>
        <v>195.51</v>
      </c>
      <c r="V24" s="12"/>
      <c r="W24" s="10">
        <f>F24*P4</f>
        <v>195.51</v>
      </c>
      <c r="X24" s="12"/>
      <c r="Y24" s="10">
        <f>F24*P4</f>
        <v>195.51</v>
      </c>
      <c r="Z24" s="12"/>
      <c r="AA24" s="10">
        <f>F24*P4</f>
        <v>195.51</v>
      </c>
      <c r="AB24" s="12"/>
      <c r="AC24" s="10">
        <f>F24*P4</f>
        <v>195.51</v>
      </c>
      <c r="AD24" s="12"/>
      <c r="AE24" s="1">
        <f t="shared" si="24"/>
        <v>2346.12</v>
      </c>
    </row>
    <row r="25" spans="1:31" ht="45.75" customHeight="1">
      <c r="A25" s="1"/>
      <c r="B25" s="17" t="s">
        <v>24</v>
      </c>
      <c r="C25" s="18"/>
      <c r="D25" s="18"/>
      <c r="E25" s="19"/>
      <c r="F25" s="4">
        <v>2.0499999999999998</v>
      </c>
      <c r="G25" s="10">
        <f>F25*P4</f>
        <v>421.89</v>
      </c>
      <c r="H25" s="12"/>
      <c r="I25" s="10">
        <f>F25*P4</f>
        <v>421.89</v>
      </c>
      <c r="J25" s="12"/>
      <c r="K25" s="10">
        <f>F25*P4</f>
        <v>421.89</v>
      </c>
      <c r="L25" s="12"/>
      <c r="M25" s="10">
        <f>F25*P4</f>
        <v>421.89</v>
      </c>
      <c r="N25" s="12"/>
      <c r="O25" s="10">
        <f>F25*P4</f>
        <v>421.89</v>
      </c>
      <c r="P25" s="12"/>
      <c r="Q25" s="10">
        <f>F25*P4</f>
        <v>421.89</v>
      </c>
      <c r="R25" s="12"/>
      <c r="S25" s="10">
        <f>F25*P4</f>
        <v>421.89</v>
      </c>
      <c r="T25" s="12"/>
      <c r="U25" s="10">
        <f>F25*P4</f>
        <v>421.89</v>
      </c>
      <c r="V25" s="12"/>
      <c r="W25" s="10">
        <f>F25*P4</f>
        <v>421.89</v>
      </c>
      <c r="X25" s="12"/>
      <c r="Y25" s="10">
        <f>F25*P4</f>
        <v>421.89</v>
      </c>
      <c r="Z25" s="12"/>
      <c r="AA25" s="10">
        <f>F25*P4</f>
        <v>421.89</v>
      </c>
      <c r="AB25" s="12"/>
      <c r="AC25" s="10">
        <f>F25*P4</f>
        <v>421.89</v>
      </c>
      <c r="AD25" s="12"/>
      <c r="AE25" s="1">
        <f t="shared" si="24"/>
        <v>5062.68</v>
      </c>
    </row>
    <row r="26" spans="1:31">
      <c r="A26" s="1"/>
      <c r="B26" s="21" t="s">
        <v>25</v>
      </c>
      <c r="C26" s="22"/>
      <c r="D26" s="22"/>
      <c r="E26" s="22"/>
      <c r="F26" s="23"/>
      <c r="G26" s="10"/>
      <c r="H26" s="12"/>
      <c r="I26" s="10"/>
      <c r="J26" s="12"/>
      <c r="K26" s="10"/>
      <c r="L26" s="12"/>
      <c r="M26" s="10"/>
      <c r="N26" s="12"/>
      <c r="O26" s="10"/>
      <c r="P26" s="12"/>
      <c r="Q26" s="10"/>
      <c r="R26" s="12"/>
      <c r="S26" s="10"/>
      <c r="T26" s="12"/>
      <c r="U26" s="10"/>
      <c r="V26" s="12"/>
      <c r="W26" s="10"/>
      <c r="X26" s="12"/>
      <c r="Y26" s="10"/>
      <c r="Z26" s="12"/>
      <c r="AA26" s="10"/>
      <c r="AB26" s="12"/>
      <c r="AC26" s="10"/>
      <c r="AD26" s="12"/>
      <c r="AE26" s="1">
        <f t="shared" si="24"/>
        <v>0</v>
      </c>
    </row>
    <row r="27" spans="1:31">
      <c r="A27" s="1"/>
      <c r="B27" s="30"/>
      <c r="C27" s="31"/>
      <c r="D27" s="31"/>
      <c r="E27" s="31"/>
      <c r="F27" s="32"/>
      <c r="G27" s="10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2"/>
      <c r="AE27" s="1"/>
    </row>
    <row r="28" spans="1:31">
      <c r="A28" s="1">
        <v>4</v>
      </c>
      <c r="B28" s="24" t="s">
        <v>26</v>
      </c>
      <c r="C28" s="25"/>
      <c r="D28" s="25"/>
      <c r="E28" s="25"/>
      <c r="F28" s="26"/>
      <c r="G28" s="10">
        <f>G19+G14+G26</f>
        <v>1751.3580000000002</v>
      </c>
      <c r="H28" s="12"/>
      <c r="I28" s="10">
        <f t="shared" ref="I28" si="25">I19+I14+I26</f>
        <v>1751.3580000000002</v>
      </c>
      <c r="J28" s="12"/>
      <c r="K28" s="10">
        <f t="shared" ref="K28" si="26">K19+K14+K26</f>
        <v>1751.3580000000002</v>
      </c>
      <c r="L28" s="12"/>
      <c r="M28" s="10">
        <f t="shared" ref="M28" si="27">M19+M14+M26</f>
        <v>1751.3580000000002</v>
      </c>
      <c r="N28" s="12"/>
      <c r="O28" s="10">
        <f t="shared" ref="O28" si="28">O19+O14+O26</f>
        <v>1751.3580000000002</v>
      </c>
      <c r="P28" s="12"/>
      <c r="Q28" s="10">
        <f t="shared" ref="Q28" si="29">Q19+Q14+Q26</f>
        <v>1751.3580000000002</v>
      </c>
      <c r="R28" s="12"/>
      <c r="S28" s="10">
        <f t="shared" ref="S28" si="30">S19+S14+S26</f>
        <v>1751.3580000000002</v>
      </c>
      <c r="T28" s="12"/>
      <c r="U28" s="10">
        <f t="shared" ref="U28" si="31">U19+U14+U26</f>
        <v>1751.3580000000002</v>
      </c>
      <c r="V28" s="12"/>
      <c r="W28" s="10">
        <f t="shared" ref="W28" si="32">W19+W14+W26</f>
        <v>1751.3580000000002</v>
      </c>
      <c r="X28" s="12"/>
      <c r="Y28" s="10">
        <f t="shared" ref="Y28" si="33">Y19+Y14+Y26</f>
        <v>1751.3580000000002</v>
      </c>
      <c r="Z28" s="12"/>
      <c r="AA28" s="10">
        <f t="shared" ref="AA28" si="34">AA19+AA14+AA26</f>
        <v>1751.3580000000002</v>
      </c>
      <c r="AB28" s="12"/>
      <c r="AC28" s="10">
        <f t="shared" ref="AC28" si="35">AC19+AC14+AC26</f>
        <v>1751.3580000000002</v>
      </c>
      <c r="AD28" s="12"/>
      <c r="AE28" s="1">
        <f>SUM(G28:AD28)</f>
        <v>21016.296000000002</v>
      </c>
    </row>
    <row r="29" spans="1:31">
      <c r="A29" s="1"/>
      <c r="B29" s="30"/>
      <c r="C29" s="31"/>
      <c r="D29" s="31"/>
      <c r="E29" s="31"/>
      <c r="F29" s="32"/>
      <c r="G29" s="10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2"/>
      <c r="AE29" s="1">
        <f>SUM(G29:AC29)</f>
        <v>0</v>
      </c>
    </row>
    <row r="30" spans="1:31">
      <c r="A30" s="1">
        <v>5</v>
      </c>
      <c r="B30" s="24" t="s">
        <v>29</v>
      </c>
      <c r="C30" s="25"/>
      <c r="D30" s="25"/>
      <c r="E30" s="25"/>
      <c r="F30" s="26"/>
      <c r="G30" s="10">
        <f>137222.72+G10+H10-G28</f>
        <v>139288.302</v>
      </c>
      <c r="H30" s="12"/>
      <c r="I30" s="10">
        <f>G30+I10+J10-I28</f>
        <v>139228.52399999998</v>
      </c>
      <c r="J30" s="12"/>
      <c r="K30" s="10">
        <f>I30+K10+L10-K28</f>
        <v>142700.69599999997</v>
      </c>
      <c r="L30" s="12"/>
      <c r="M30" s="10">
        <f>K30+M10+N10-M28</f>
        <v>142818.14799999996</v>
      </c>
      <c r="N30" s="12"/>
      <c r="O30" s="10">
        <f t="shared" ref="O30" si="36">M30+O10+P10-O28</f>
        <v>144062.20999999996</v>
      </c>
      <c r="P30" s="12"/>
      <c r="Q30" s="10">
        <f t="shared" ref="Q30" si="37">O30+Q10+R10-Q28</f>
        <v>143861.52199999997</v>
      </c>
      <c r="R30" s="12"/>
      <c r="S30" s="10">
        <f t="shared" ref="S30" si="38">Q30+S10+T10-S28</f>
        <v>145388.97399999996</v>
      </c>
      <c r="T30" s="12"/>
      <c r="U30" s="10">
        <f t="shared" ref="U30" si="39">S30+U10+V10-U28</f>
        <v>148185.72599999994</v>
      </c>
      <c r="V30" s="12"/>
      <c r="W30" s="10">
        <f t="shared" ref="W30" si="40">U30+W10+X10-W28</f>
        <v>148029.77799999993</v>
      </c>
      <c r="X30" s="12"/>
      <c r="Y30" s="10">
        <f t="shared" ref="Y30" si="41">W30+Y10+Z10-Y28</f>
        <v>152772.01999999993</v>
      </c>
      <c r="Z30" s="12"/>
      <c r="AA30" s="10">
        <f t="shared" ref="AA30" si="42">Y30+AA10+AB10-AA28</f>
        <v>152501.05199999994</v>
      </c>
      <c r="AB30" s="12"/>
      <c r="AC30" s="10">
        <f t="shared" ref="AC30" si="43">AA30+AC10+AD10-AC28</f>
        <v>150749.69399999993</v>
      </c>
      <c r="AD30" s="12"/>
      <c r="AE30" s="1">
        <f>SUM(G30:AC30)</f>
        <v>1749586.6459999995</v>
      </c>
    </row>
    <row r="31" spans="1:31">
      <c r="A31" s="1">
        <v>6</v>
      </c>
      <c r="B31" s="24" t="s">
        <v>32</v>
      </c>
      <c r="C31" s="25"/>
      <c r="D31" s="25"/>
      <c r="E31" s="25"/>
      <c r="F31" s="26"/>
      <c r="G31" s="10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2"/>
      <c r="AE31" s="6">
        <f>AC30</f>
        <v>150749.69399999993</v>
      </c>
    </row>
  </sheetData>
  <mergeCells count="215">
    <mergeCell ref="AC16:AD16"/>
    <mergeCell ref="B16:F16"/>
    <mergeCell ref="G16:H16"/>
    <mergeCell ref="I16:J16"/>
    <mergeCell ref="K16:L16"/>
    <mergeCell ref="M16:N16"/>
    <mergeCell ref="O16:P16"/>
    <mergeCell ref="Q16:R16"/>
    <mergeCell ref="S16:T16"/>
    <mergeCell ref="U16:V16"/>
    <mergeCell ref="B31:F31"/>
    <mergeCell ref="B19:F19"/>
    <mergeCell ref="B26:F26"/>
    <mergeCell ref="B18:F18"/>
    <mergeCell ref="B28:F28"/>
    <mergeCell ref="B29:F29"/>
    <mergeCell ref="B30:F30"/>
    <mergeCell ref="B25:E25"/>
    <mergeCell ref="B27:F27"/>
    <mergeCell ref="A2:AC2"/>
    <mergeCell ref="A3:AC3"/>
    <mergeCell ref="B23:E23"/>
    <mergeCell ref="B24:E24"/>
    <mergeCell ref="B20:E20"/>
    <mergeCell ref="B21:E21"/>
    <mergeCell ref="B22:E22"/>
    <mergeCell ref="B10:F10"/>
    <mergeCell ref="B11:F11"/>
    <mergeCell ref="B12:F12"/>
    <mergeCell ref="B13:F13"/>
    <mergeCell ref="B14:F14"/>
    <mergeCell ref="B15:F15"/>
    <mergeCell ref="B17:F17"/>
    <mergeCell ref="G6:H6"/>
    <mergeCell ref="B6:F6"/>
    <mergeCell ref="B7:F7"/>
    <mergeCell ref="B8:F8"/>
    <mergeCell ref="B9:F9"/>
    <mergeCell ref="I6:J6"/>
    <mergeCell ref="K6:L6"/>
    <mergeCell ref="M6:N6"/>
    <mergeCell ref="O6:P6"/>
    <mergeCell ref="AC6:AD6"/>
    <mergeCell ref="AA6:AB6"/>
    <mergeCell ref="Y6:Z6"/>
    <mergeCell ref="W6:X6"/>
    <mergeCell ref="U6:V6"/>
    <mergeCell ref="S6:T6"/>
    <mergeCell ref="Q6:R6"/>
    <mergeCell ref="G24:H24"/>
    <mergeCell ref="G25:H25"/>
    <mergeCell ref="G28:H28"/>
    <mergeCell ref="I19:J19"/>
    <mergeCell ref="I20:J20"/>
    <mergeCell ref="I21:J21"/>
    <mergeCell ref="I22:J22"/>
    <mergeCell ref="I23:J23"/>
    <mergeCell ref="I24:J24"/>
    <mergeCell ref="I25:J25"/>
    <mergeCell ref="I28:J28"/>
    <mergeCell ref="G19:H19"/>
    <mergeCell ref="G20:H20"/>
    <mergeCell ref="G21:H21"/>
    <mergeCell ref="G22:H22"/>
    <mergeCell ref="G23:H23"/>
    <mergeCell ref="M24:N24"/>
    <mergeCell ref="M25:N25"/>
    <mergeCell ref="I30:J30"/>
    <mergeCell ref="K19:L19"/>
    <mergeCell ref="K20:L20"/>
    <mergeCell ref="K21:L21"/>
    <mergeCell ref="K22:L22"/>
    <mergeCell ref="K23:L23"/>
    <mergeCell ref="K24:L24"/>
    <mergeCell ref="K25:L25"/>
    <mergeCell ref="K28:L28"/>
    <mergeCell ref="K30:L30"/>
    <mergeCell ref="M28:N28"/>
    <mergeCell ref="M30:N30"/>
    <mergeCell ref="O19:P19"/>
    <mergeCell ref="O20:P20"/>
    <mergeCell ref="O21:P21"/>
    <mergeCell ref="O22:P22"/>
    <mergeCell ref="O23:P23"/>
    <mergeCell ref="O24:P24"/>
    <mergeCell ref="O25:P25"/>
    <mergeCell ref="O28:P28"/>
    <mergeCell ref="O30:P30"/>
    <mergeCell ref="M19:N19"/>
    <mergeCell ref="M20:N20"/>
    <mergeCell ref="M21:N21"/>
    <mergeCell ref="M22:N22"/>
    <mergeCell ref="M23:N23"/>
    <mergeCell ref="Q24:R24"/>
    <mergeCell ref="Q25:R25"/>
    <mergeCell ref="Q28:R28"/>
    <mergeCell ref="Q30:R30"/>
    <mergeCell ref="S19:T19"/>
    <mergeCell ref="S20:T20"/>
    <mergeCell ref="S21:T21"/>
    <mergeCell ref="S22:T22"/>
    <mergeCell ref="S23:T23"/>
    <mergeCell ref="S24:T24"/>
    <mergeCell ref="S25:T25"/>
    <mergeCell ref="S28:T28"/>
    <mergeCell ref="S30:T30"/>
    <mergeCell ref="Q19:R19"/>
    <mergeCell ref="Q20:R20"/>
    <mergeCell ref="Q21:R21"/>
    <mergeCell ref="Q22:R22"/>
    <mergeCell ref="Q23:R23"/>
    <mergeCell ref="U24:V24"/>
    <mergeCell ref="U25:V25"/>
    <mergeCell ref="U28:V28"/>
    <mergeCell ref="U30:V30"/>
    <mergeCell ref="W19:X19"/>
    <mergeCell ref="W20:X20"/>
    <mergeCell ref="W21:X21"/>
    <mergeCell ref="W22:X22"/>
    <mergeCell ref="W23:X23"/>
    <mergeCell ref="W24:X24"/>
    <mergeCell ref="W25:X25"/>
    <mergeCell ref="W28:X28"/>
    <mergeCell ref="W30:X30"/>
    <mergeCell ref="U19:V19"/>
    <mergeCell ref="U20:V20"/>
    <mergeCell ref="U21:V21"/>
    <mergeCell ref="U22:V22"/>
    <mergeCell ref="U23:V23"/>
    <mergeCell ref="AA22:AB22"/>
    <mergeCell ref="AA23:AB23"/>
    <mergeCell ref="AA24:AB24"/>
    <mergeCell ref="AA25:AB25"/>
    <mergeCell ref="AA28:AB28"/>
    <mergeCell ref="AA30:AB30"/>
    <mergeCell ref="Y19:Z19"/>
    <mergeCell ref="Y20:Z20"/>
    <mergeCell ref="Y21:Z21"/>
    <mergeCell ref="Y22:Z22"/>
    <mergeCell ref="Y23:Z23"/>
    <mergeCell ref="AA14:AB14"/>
    <mergeCell ref="Y14:Z14"/>
    <mergeCell ref="W14:X14"/>
    <mergeCell ref="U14:V14"/>
    <mergeCell ref="S14:T14"/>
    <mergeCell ref="AC24:AD24"/>
    <mergeCell ref="AC25:AD25"/>
    <mergeCell ref="AC28:AD28"/>
    <mergeCell ref="AC30:AD30"/>
    <mergeCell ref="AC14:AD14"/>
    <mergeCell ref="AC15:AD15"/>
    <mergeCell ref="AC17:AD17"/>
    <mergeCell ref="AC19:AD19"/>
    <mergeCell ref="AC20:AD20"/>
    <mergeCell ref="AC21:AD21"/>
    <mergeCell ref="AC22:AD22"/>
    <mergeCell ref="AC23:AD23"/>
    <mergeCell ref="Y24:Z24"/>
    <mergeCell ref="Y25:Z25"/>
    <mergeCell ref="Y28:Z28"/>
    <mergeCell ref="Y30:Z30"/>
    <mergeCell ref="AA19:AB19"/>
    <mergeCell ref="AA20:AB20"/>
    <mergeCell ref="AA21:AB21"/>
    <mergeCell ref="G14:H14"/>
    <mergeCell ref="G15:H15"/>
    <mergeCell ref="G17:H17"/>
    <mergeCell ref="I15:J15"/>
    <mergeCell ref="I17:J17"/>
    <mergeCell ref="Q14:R14"/>
    <mergeCell ref="O14:P14"/>
    <mergeCell ref="M14:N14"/>
    <mergeCell ref="K14:L14"/>
    <mergeCell ref="I14:J14"/>
    <mergeCell ref="AA15:AB15"/>
    <mergeCell ref="AA17:AB17"/>
    <mergeCell ref="Q15:R15"/>
    <mergeCell ref="Q17:R17"/>
    <mergeCell ref="S15:T15"/>
    <mergeCell ref="S17:T17"/>
    <mergeCell ref="U15:V15"/>
    <mergeCell ref="U17:V17"/>
    <mergeCell ref="K15:L15"/>
    <mergeCell ref="K17:L17"/>
    <mergeCell ref="M15:N15"/>
    <mergeCell ref="M17:N17"/>
    <mergeCell ref="O15:P15"/>
    <mergeCell ref="O17:P17"/>
    <mergeCell ref="W16:X16"/>
    <mergeCell ref="Y16:Z16"/>
    <mergeCell ref="AA16:AB16"/>
    <mergeCell ref="G31:AD31"/>
    <mergeCell ref="A4:O4"/>
    <mergeCell ref="G26:H26"/>
    <mergeCell ref="I26:J26"/>
    <mergeCell ref="K26:L26"/>
    <mergeCell ref="M26:N26"/>
    <mergeCell ref="O26:P26"/>
    <mergeCell ref="Q26:R26"/>
    <mergeCell ref="S26:T26"/>
    <mergeCell ref="U26:V26"/>
    <mergeCell ref="W26:X26"/>
    <mergeCell ref="Y26:Z26"/>
    <mergeCell ref="AA26:AB26"/>
    <mergeCell ref="AC26:AD26"/>
    <mergeCell ref="G30:H30"/>
    <mergeCell ref="G12:AD12"/>
    <mergeCell ref="G13:AD13"/>
    <mergeCell ref="G18:AD18"/>
    <mergeCell ref="G27:AD27"/>
    <mergeCell ref="G29:AD29"/>
    <mergeCell ref="W15:X15"/>
    <mergeCell ref="W17:X17"/>
    <mergeCell ref="Y15:Z15"/>
    <mergeCell ref="Y17:Z17"/>
  </mergeCells>
  <pageMargins left="0.19685039370078741" right="0.19685039370078741" top="0.35433070866141736" bottom="0.35433070866141736" header="0" footer="0"/>
  <pageSetup paperSize="9" scale="52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2019-12-02T04:18:36Z</dcterms:modified>
</cp:coreProperties>
</file>