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E65" i="1"/>
  <c r="AE63"/>
  <c r="AE62"/>
  <c r="AE61"/>
  <c r="AE60"/>
  <c r="AE59"/>
  <c r="AE58"/>
  <c r="AE57"/>
  <c r="AE64"/>
  <c r="AC65"/>
  <c r="AC64"/>
  <c r="AC63"/>
  <c r="AC62"/>
  <c r="AC61"/>
  <c r="AC60"/>
  <c r="AC59"/>
  <c r="AC58"/>
  <c r="AC57"/>
  <c r="AA65"/>
  <c r="AA64"/>
  <c r="AA63"/>
  <c r="AA62"/>
  <c r="AA61"/>
  <c r="AA60"/>
  <c r="AA59"/>
  <c r="AA58"/>
  <c r="AA57"/>
  <c r="Y65"/>
  <c r="W65"/>
  <c r="U65"/>
  <c r="Y64"/>
  <c r="W64"/>
  <c r="U64"/>
  <c r="Y63"/>
  <c r="W63"/>
  <c r="U63"/>
  <c r="U14"/>
  <c r="U11"/>
  <c r="O14"/>
  <c r="Q14"/>
  <c r="K61"/>
  <c r="I57"/>
  <c r="AE14"/>
  <c r="AC14"/>
  <c r="AA14"/>
  <c r="Y14"/>
  <c r="AE56"/>
  <c r="AC56"/>
  <c r="AA56"/>
  <c r="Y62"/>
  <c r="Y61"/>
  <c r="Y60"/>
  <c r="Y59"/>
  <c r="Y58"/>
  <c r="Y57"/>
  <c r="Y56" s="1"/>
  <c r="S65"/>
  <c r="S64"/>
  <c r="S63"/>
  <c r="S57"/>
  <c r="Q65"/>
  <c r="Q64"/>
  <c r="Q63"/>
  <c r="O65"/>
  <c r="O64"/>
  <c r="O63"/>
  <c r="M65"/>
  <c r="M64"/>
  <c r="M63"/>
  <c r="K65"/>
  <c r="K64"/>
  <c r="K63"/>
  <c r="I65"/>
  <c r="I58"/>
  <c r="I64"/>
  <c r="I63"/>
  <c r="K14"/>
  <c r="M14"/>
  <c r="S14"/>
  <c r="W14"/>
  <c r="I14"/>
  <c r="AG65"/>
  <c r="AG64"/>
  <c r="AG63"/>
  <c r="Y69" l="1"/>
  <c r="AA69"/>
  <c r="AC69"/>
  <c r="AE69"/>
  <c r="AG10"/>
  <c r="AG9"/>
  <c r="AG67"/>
  <c r="I59"/>
  <c r="I60"/>
  <c r="I61"/>
  <c r="I62"/>
  <c r="J11"/>
  <c r="L8" s="1"/>
  <c r="L11" s="1"/>
  <c r="N8" s="1"/>
  <c r="N11" s="1"/>
  <c r="P8" s="1"/>
  <c r="P11" s="1"/>
  <c r="R8" s="1"/>
  <c r="I11"/>
  <c r="K8" s="1"/>
  <c r="K11" s="1"/>
  <c r="M8" s="1"/>
  <c r="AG66"/>
  <c r="AG70"/>
  <c r="W62"/>
  <c r="W61"/>
  <c r="W60"/>
  <c r="W59"/>
  <c r="W58"/>
  <c r="W57"/>
  <c r="W56" s="1"/>
  <c r="W69" s="1"/>
  <c r="U62"/>
  <c r="U61"/>
  <c r="U60"/>
  <c r="U59"/>
  <c r="U58"/>
  <c r="U57"/>
  <c r="U56" s="1"/>
  <c r="U69" s="1"/>
  <c r="S62"/>
  <c r="S61"/>
  <c r="S60"/>
  <c r="S59"/>
  <c r="S58"/>
  <c r="S56" s="1"/>
  <c r="S69" s="1"/>
  <c r="Q62"/>
  <c r="Q61"/>
  <c r="Q60"/>
  <c r="Q59"/>
  <c r="Q58"/>
  <c r="O62"/>
  <c r="O61"/>
  <c r="O60"/>
  <c r="O59"/>
  <c r="O58"/>
  <c r="Q57"/>
  <c r="Q56" s="1"/>
  <c r="Q69" s="1"/>
  <c r="O57"/>
  <c r="O56" s="1"/>
  <c r="O69" s="1"/>
  <c r="M62"/>
  <c r="M61"/>
  <c r="M60"/>
  <c r="M59"/>
  <c r="M58"/>
  <c r="M57"/>
  <c r="M56" s="1"/>
  <c r="M69" s="1"/>
  <c r="K62"/>
  <c r="K60"/>
  <c r="K59"/>
  <c r="K58"/>
  <c r="K57"/>
  <c r="K56" s="1"/>
  <c r="K69" s="1"/>
  <c r="I56" l="1"/>
  <c r="I69" s="1"/>
  <c r="I71" s="1"/>
  <c r="R11"/>
  <c r="T8" s="1"/>
  <c r="T11" s="1"/>
  <c r="V8" s="1"/>
  <c r="V11" s="1"/>
  <c r="X8" s="1"/>
  <c r="X11" s="1"/>
  <c r="Z8" s="1"/>
  <c r="Z11" s="1"/>
  <c r="AB8" s="1"/>
  <c r="AB11" s="1"/>
  <c r="AD8" s="1"/>
  <c r="AD11" s="1"/>
  <c r="AF8" s="1"/>
  <c r="AF11" s="1"/>
  <c r="AG14"/>
  <c r="M11" l="1"/>
  <c r="O8" l="1"/>
  <c r="O11" s="1"/>
  <c r="Q8" l="1"/>
  <c r="Q11" s="1"/>
  <c r="S8" s="1"/>
  <c r="S11" s="1"/>
  <c r="U8" s="1"/>
  <c r="W8" s="1"/>
  <c r="W11" l="1"/>
  <c r="Y8" s="1"/>
  <c r="Y11" l="1"/>
  <c r="AA8" s="1"/>
  <c r="AA11" l="1"/>
  <c r="AC8" s="1"/>
  <c r="AC11" l="1"/>
  <c r="AE8" s="1"/>
  <c r="AG8" l="1"/>
  <c r="AE11"/>
  <c r="AG11" s="1"/>
  <c r="AG61" l="1"/>
  <c r="AG60"/>
  <c r="AG59"/>
  <c r="AG58"/>
  <c r="AG62"/>
  <c r="AG56"/>
  <c r="AG57"/>
  <c r="AG69" l="1"/>
  <c r="K71" l="1"/>
  <c r="M71" s="1"/>
  <c r="O71" s="1"/>
  <c r="Q71" s="1"/>
  <c r="S71" s="1"/>
  <c r="U71" s="1"/>
  <c r="W71" s="1"/>
  <c r="Y71" s="1"/>
  <c r="AA71" s="1"/>
  <c r="AC71" s="1"/>
  <c r="AE71" s="1"/>
  <c r="AG72" s="1"/>
  <c r="AG71" l="1"/>
</calcChain>
</file>

<file path=xl/sharedStrings.xml><?xml version="1.0" encoding="utf-8"?>
<sst xmlns="http://schemas.openxmlformats.org/spreadsheetml/2006/main" count="96" uniqueCount="57">
  <si>
    <t>№пп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</si>
  <si>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</si>
  <si>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</si>
  <si>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</si>
  <si>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</si>
  <si>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</si>
  <si>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</si>
  <si>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</si>
  <si>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</si>
  <si>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</si>
  <si>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</si>
  <si>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</si>
  <si>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</si>
  <si>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</si>
  <si>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Доходы:</t>
  </si>
  <si>
    <t>Сальдо на начало периода</t>
  </si>
  <si>
    <t>Начислено</t>
  </si>
  <si>
    <t>Оплачено</t>
  </si>
  <si>
    <t>Задолжность на конец периода</t>
  </si>
  <si>
    <t>Статьи расходов:</t>
  </si>
  <si>
    <t>Уборка подъезда</t>
  </si>
  <si>
    <t>Обслуживание паспортного стола и БЦКП</t>
  </si>
  <si>
    <t>Техническое обслуживание внутридомовых инженерных сетей</t>
  </si>
  <si>
    <t>Техническое обслуживание внутридомовых электрических сетей</t>
  </si>
  <si>
    <t>Аварийное обслуживание внутридомовых инженерных сетей</t>
  </si>
  <si>
    <t>Оплата домкому</t>
  </si>
  <si>
    <t>Итого расходов:</t>
  </si>
  <si>
    <r>
      <rPr>
        <b/>
        <sz val="11"/>
        <color theme="1"/>
        <rFont val="Calibri"/>
        <family val="2"/>
        <charset val="204"/>
        <scheme val="minor"/>
      </rPr>
      <t>Содержание</t>
    </r>
    <r>
      <rPr>
        <sz val="11"/>
        <color theme="1"/>
        <rFont val="Calibri"/>
        <family val="2"/>
        <charset val="204"/>
        <scheme val="minor"/>
      </rPr>
      <t>, в т.ч.</t>
    </r>
  </si>
  <si>
    <r>
      <rPr>
        <b/>
        <sz val="11"/>
        <color theme="1"/>
        <rFont val="Calibri"/>
        <family val="2"/>
        <charset val="204"/>
        <scheme val="minor"/>
      </rPr>
      <t>Текущий ремонт</t>
    </r>
    <r>
      <rPr>
        <sz val="11"/>
        <color theme="1"/>
        <rFont val="Calibri"/>
        <family val="2"/>
        <charset val="204"/>
        <scheme val="minor"/>
      </rPr>
      <t>, в т.ч.</t>
    </r>
  </si>
  <si>
    <t>Остаток средств за отчетный период</t>
  </si>
  <si>
    <t>м2</t>
  </si>
  <si>
    <t>ВСЕГО</t>
  </si>
  <si>
    <t>Остаток на конец года</t>
  </si>
  <si>
    <t>обслуж.</t>
  </si>
  <si>
    <t>тек.рем.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</si>
  <si>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ООО "Гефест ПЛЮС"</t>
  </si>
  <si>
    <t>Уборка и обслуживание придомовой территории</t>
  </si>
  <si>
    <t xml:space="preserve">адрес: ул.Ленина 1Б, S= </t>
  </si>
  <si>
    <t>Обслуживание прибора учета тепловой энергии</t>
  </si>
  <si>
    <t>ОДН за ХВС</t>
  </si>
  <si>
    <t>ОДН за ГВС</t>
  </si>
  <si>
    <t>ОДН за электроэнергию</t>
  </si>
  <si>
    <t xml:space="preserve">                                                                                                                                                                                                                                   Лицевой счет жилого дома за 2020 год</t>
  </si>
  <si>
    <t>восстановление освещения</t>
  </si>
  <si>
    <t>закрепление окна в коридоре</t>
  </si>
  <si>
    <t>установка светильников</t>
  </si>
  <si>
    <t>ремонт запорной арматуры</t>
  </si>
  <si>
    <t>плотнические работы</t>
  </si>
  <si>
    <t>монтаж подвального освещения</t>
  </si>
  <si>
    <t>восстановление водостока</t>
  </si>
  <si>
    <t>санитарная обработка общего имущества</t>
  </si>
  <si>
    <t>прочистка фильтра</t>
  </si>
  <si>
    <t>прочистка вентиляции за август</t>
  </si>
  <si>
    <t>ремонт лестничного марша у второго выхода</t>
  </si>
  <si>
    <t>3460.6 с октября</t>
  </si>
  <si>
    <t>монтаж двери малый подъезд</t>
  </si>
  <si>
    <t>востановление освещения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</si>
</sst>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G72"/>
  <sheetViews>
    <sheetView tabSelected="1" zoomScale="67" zoomScaleNormal="67" workbookViewId="0">
      <pane xSplit="8" ySplit="7" topLeftCell="N47" activePane="bottomRight" state="frozen"/>
      <selection pane="topRight" activeCell="H1" sqref="H1"/>
      <selection pane="bottomLeft" activeCell="A8" sqref="A8"/>
      <selection pane="bottomRight" activeCell="AE14" sqref="AE14:AF14"/>
    </sheetView>
  </sheetViews>
  <sheetFormatPr defaultRowHeight="15"/>
  <cols>
    <col min="1" max="1" width="5.140625" customWidth="1"/>
    <col min="2" max="2" width="7.85546875" customWidth="1"/>
    <col min="3" max="3" width="7.140625" customWidth="1"/>
    <col min="4" max="4" width="4.5703125" customWidth="1"/>
    <col min="5" max="7" width="5.28515625" customWidth="1"/>
    <col min="8" max="8" width="6.28515625" customWidth="1"/>
    <col min="9" max="9" width="11.5703125" bestFit="1" customWidth="1"/>
    <col min="10" max="10" width="9.5703125" bestFit="1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9.5703125" bestFit="1" customWidth="1"/>
    <col min="15" max="15" width="11.5703125" bestFit="1" customWidth="1"/>
    <col min="16" max="16" width="9.5703125" bestFit="1" customWidth="1"/>
    <col min="17" max="17" width="11.5703125" bestFit="1" customWidth="1"/>
    <col min="18" max="18" width="9.5703125" bestFit="1" customWidth="1"/>
    <col min="19" max="19" width="11.5703125" bestFit="1" customWidth="1"/>
    <col min="20" max="20" width="9.5703125" bestFit="1" customWidth="1"/>
    <col min="21" max="21" width="11.5703125" bestFit="1" customWidth="1"/>
    <col min="22" max="22" width="9.5703125" bestFit="1" customWidth="1"/>
    <col min="23" max="23" width="11.5703125" bestFit="1" customWidth="1"/>
    <col min="24" max="24" width="9.5703125" bestFit="1" customWidth="1"/>
    <col min="25" max="25" width="11.5703125" bestFit="1" customWidth="1"/>
    <col min="26" max="26" width="9.5703125" bestFit="1" customWidth="1"/>
    <col min="27" max="27" width="11.5703125" bestFit="1" customWidth="1"/>
    <col min="28" max="28" width="9.5703125" bestFit="1" customWidth="1"/>
    <col min="29" max="29" width="11.5703125" bestFit="1" customWidth="1"/>
    <col min="30" max="30" width="9.5703125" bestFit="1" customWidth="1"/>
    <col min="31" max="31" width="11.5703125" bestFit="1" customWidth="1"/>
    <col min="32" max="32" width="9.5703125" bestFit="1" customWidth="1"/>
  </cols>
  <sheetData>
    <row r="2" spans="1:33">
      <c r="A2" s="65" t="s">
        <v>35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5"/>
    </row>
    <row r="3" spans="1:33">
      <c r="A3" s="65" t="s">
        <v>42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5"/>
    </row>
    <row r="4" spans="1:33">
      <c r="A4" s="62" t="s">
        <v>37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">
        <v>3461.3</v>
      </c>
      <c r="S4" s="3" t="s">
        <v>30</v>
      </c>
      <c r="T4" s="3">
        <v>3460.6</v>
      </c>
      <c r="Y4" s="3"/>
      <c r="Z4" s="3"/>
      <c r="AA4" s="3"/>
      <c r="AB4" s="3"/>
      <c r="AC4" s="3"/>
      <c r="AD4" s="3"/>
      <c r="AE4" s="3"/>
      <c r="AF4" s="3"/>
    </row>
    <row r="5" spans="1:33">
      <c r="R5" t="s">
        <v>54</v>
      </c>
    </row>
    <row r="6" spans="1:33">
      <c r="A6" s="1" t="s">
        <v>0</v>
      </c>
      <c r="B6" s="79" t="s">
        <v>1</v>
      </c>
      <c r="C6" s="80"/>
      <c r="D6" s="80"/>
      <c r="E6" s="80"/>
      <c r="F6" s="80"/>
      <c r="G6" s="80"/>
      <c r="H6" s="81"/>
      <c r="I6" s="63" t="s">
        <v>2</v>
      </c>
      <c r="J6" s="64"/>
      <c r="K6" s="63" t="s">
        <v>3</v>
      </c>
      <c r="L6" s="64"/>
      <c r="M6" s="63" t="s">
        <v>4</v>
      </c>
      <c r="N6" s="64"/>
      <c r="O6" s="63" t="s">
        <v>5</v>
      </c>
      <c r="P6" s="64"/>
      <c r="Q6" s="63" t="s">
        <v>6</v>
      </c>
      <c r="R6" s="64"/>
      <c r="S6" s="63" t="s">
        <v>7</v>
      </c>
      <c r="T6" s="64"/>
      <c r="U6" s="63" t="s">
        <v>8</v>
      </c>
      <c r="V6" s="64"/>
      <c r="W6" s="63" t="s">
        <v>9</v>
      </c>
      <c r="X6" s="64"/>
      <c r="Y6" s="63" t="s">
        <v>10</v>
      </c>
      <c r="Z6" s="64"/>
      <c r="AA6" s="63" t="s">
        <v>11</v>
      </c>
      <c r="AB6" s="64"/>
      <c r="AC6" s="63" t="s">
        <v>12</v>
      </c>
      <c r="AD6" s="64"/>
      <c r="AE6" s="63" t="s">
        <v>13</v>
      </c>
      <c r="AF6" s="64"/>
      <c r="AG6" s="1" t="s">
        <v>31</v>
      </c>
    </row>
    <row r="7" spans="1:33">
      <c r="A7" s="1">
        <v>1</v>
      </c>
      <c r="B7" s="73" t="s">
        <v>14</v>
      </c>
      <c r="C7" s="74"/>
      <c r="D7" s="74"/>
      <c r="E7" s="74"/>
      <c r="F7" s="74"/>
      <c r="G7" s="74"/>
      <c r="H7" s="75"/>
      <c r="I7" s="2" t="s">
        <v>33</v>
      </c>
      <c r="J7" s="2" t="s">
        <v>34</v>
      </c>
      <c r="K7" s="2" t="s">
        <v>33</v>
      </c>
      <c r="L7" s="2" t="s">
        <v>34</v>
      </c>
      <c r="M7" s="2" t="s">
        <v>33</v>
      </c>
      <c r="N7" s="2" t="s">
        <v>34</v>
      </c>
      <c r="O7" s="2" t="s">
        <v>33</v>
      </c>
      <c r="P7" s="2" t="s">
        <v>34</v>
      </c>
      <c r="Q7" s="2" t="s">
        <v>33</v>
      </c>
      <c r="R7" s="2" t="s">
        <v>34</v>
      </c>
      <c r="S7" s="2" t="s">
        <v>33</v>
      </c>
      <c r="T7" s="2" t="s">
        <v>34</v>
      </c>
      <c r="U7" s="2" t="s">
        <v>33</v>
      </c>
      <c r="V7" s="2" t="s">
        <v>34</v>
      </c>
      <c r="W7" s="2" t="s">
        <v>33</v>
      </c>
      <c r="X7" s="2" t="s">
        <v>34</v>
      </c>
      <c r="Y7" s="2" t="s">
        <v>33</v>
      </c>
      <c r="Z7" s="2" t="s">
        <v>34</v>
      </c>
      <c r="AA7" s="2" t="s">
        <v>33</v>
      </c>
      <c r="AB7" s="2" t="s">
        <v>34</v>
      </c>
      <c r="AC7" s="2" t="s">
        <v>33</v>
      </c>
      <c r="AD7" s="2" t="s">
        <v>34</v>
      </c>
      <c r="AE7" s="2" t="s">
        <v>33</v>
      </c>
      <c r="AF7" s="2" t="s">
        <v>34</v>
      </c>
      <c r="AG7" s="1"/>
    </row>
    <row r="8" spans="1:33">
      <c r="A8" s="1"/>
      <c r="B8" s="70" t="s">
        <v>15</v>
      </c>
      <c r="C8" s="71"/>
      <c r="D8" s="71"/>
      <c r="E8" s="71"/>
      <c r="F8" s="71"/>
      <c r="G8" s="71"/>
      <c r="H8" s="72"/>
      <c r="I8" s="7">
        <v>279271.11</v>
      </c>
      <c r="J8" s="7">
        <v>4857.3900000000003</v>
      </c>
      <c r="K8" s="7">
        <f>I11</f>
        <v>297345.38999999996</v>
      </c>
      <c r="L8" s="7">
        <f>J11</f>
        <v>4857.3900000000003</v>
      </c>
      <c r="M8" s="7">
        <f t="shared" ref="M8:AF8" si="0">K11</f>
        <v>300942.58999999991</v>
      </c>
      <c r="N8" s="7">
        <f t="shared" si="0"/>
        <v>4857.3900000000003</v>
      </c>
      <c r="O8" s="7">
        <f t="shared" si="0"/>
        <v>304981.56999999989</v>
      </c>
      <c r="P8" s="7">
        <f t="shared" si="0"/>
        <v>4857.3900000000003</v>
      </c>
      <c r="Q8" s="7">
        <f t="shared" si="0"/>
        <v>309975.61999999988</v>
      </c>
      <c r="R8" s="7">
        <f t="shared" si="0"/>
        <v>4857.3900000000003</v>
      </c>
      <c r="S8" s="7">
        <f t="shared" si="0"/>
        <v>320200.6999999999</v>
      </c>
      <c r="T8" s="7">
        <f t="shared" si="0"/>
        <v>4857.3900000000003</v>
      </c>
      <c r="U8" s="7">
        <f t="shared" si="0"/>
        <v>324468.92999999988</v>
      </c>
      <c r="V8" s="7">
        <f t="shared" si="0"/>
        <v>4857.3900000000003</v>
      </c>
      <c r="W8" s="7">
        <f t="shared" si="0"/>
        <v>338638.76999999984</v>
      </c>
      <c r="X8" s="7">
        <f t="shared" si="0"/>
        <v>4857.3900000000003</v>
      </c>
      <c r="Y8" s="7">
        <f t="shared" si="0"/>
        <v>330974.93999999983</v>
      </c>
      <c r="Z8" s="7">
        <f t="shared" si="0"/>
        <v>4857.3900000000003</v>
      </c>
      <c r="AA8" s="7">
        <f t="shared" si="0"/>
        <v>330786.35999999981</v>
      </c>
      <c r="AB8" s="7">
        <f t="shared" si="0"/>
        <v>4857.3900000000003</v>
      </c>
      <c r="AC8" s="7">
        <f t="shared" si="0"/>
        <v>338413.86999999982</v>
      </c>
      <c r="AD8" s="7">
        <f t="shared" si="0"/>
        <v>4857.3900000000003</v>
      </c>
      <c r="AE8" s="7">
        <f t="shared" si="0"/>
        <v>341081.0999999998</v>
      </c>
      <c r="AF8" s="7">
        <f t="shared" si="0"/>
        <v>4857.3900000000003</v>
      </c>
      <c r="AG8" s="1">
        <f>SUM(I8:AE8)</f>
        <v>3870512.2399999988</v>
      </c>
    </row>
    <row r="9" spans="1:33">
      <c r="A9" s="1"/>
      <c r="B9" s="70" t="s">
        <v>16</v>
      </c>
      <c r="C9" s="71"/>
      <c r="D9" s="71"/>
      <c r="E9" s="71"/>
      <c r="F9" s="71"/>
      <c r="G9" s="71"/>
      <c r="H9" s="72"/>
      <c r="I9" s="7">
        <v>62753.43</v>
      </c>
      <c r="J9" s="7">
        <v>0</v>
      </c>
      <c r="K9" s="7">
        <v>62753.41</v>
      </c>
      <c r="L9" s="7">
        <v>0</v>
      </c>
      <c r="M9" s="7">
        <v>62753.43</v>
      </c>
      <c r="N9" s="7">
        <v>0</v>
      </c>
      <c r="O9" s="7">
        <v>62753.43</v>
      </c>
      <c r="P9" s="7">
        <v>0</v>
      </c>
      <c r="Q9" s="7">
        <v>62753.43</v>
      </c>
      <c r="R9" s="7">
        <v>0</v>
      </c>
      <c r="S9" s="7">
        <v>62753.43</v>
      </c>
      <c r="T9" s="7">
        <v>0</v>
      </c>
      <c r="U9" s="7">
        <v>62753.42</v>
      </c>
      <c r="V9" s="7">
        <v>0</v>
      </c>
      <c r="W9" s="7">
        <v>62753.42</v>
      </c>
      <c r="X9" s="7">
        <v>0</v>
      </c>
      <c r="Y9" s="7">
        <v>62753.43</v>
      </c>
      <c r="Z9" s="26">
        <v>0</v>
      </c>
      <c r="AA9" s="7">
        <v>62740.74</v>
      </c>
      <c r="AB9" s="7">
        <v>0</v>
      </c>
      <c r="AC9" s="7">
        <v>62740.74</v>
      </c>
      <c r="AD9" s="7">
        <v>0</v>
      </c>
      <c r="AE9" s="7">
        <v>64920.84</v>
      </c>
      <c r="AF9" s="7">
        <v>0</v>
      </c>
      <c r="AG9" s="1">
        <f>SUM(I9:AF9)</f>
        <v>755183.14999999991</v>
      </c>
    </row>
    <row r="10" spans="1:33">
      <c r="A10" s="1"/>
      <c r="B10" s="70" t="s">
        <v>17</v>
      </c>
      <c r="C10" s="71"/>
      <c r="D10" s="71"/>
      <c r="E10" s="71"/>
      <c r="F10" s="71"/>
      <c r="G10" s="71"/>
      <c r="H10" s="72"/>
      <c r="I10" s="7">
        <v>44679.15</v>
      </c>
      <c r="J10" s="7">
        <v>0</v>
      </c>
      <c r="K10" s="7">
        <v>59156.21</v>
      </c>
      <c r="L10" s="7">
        <v>0</v>
      </c>
      <c r="M10" s="7">
        <v>58714.45</v>
      </c>
      <c r="N10" s="7">
        <v>0</v>
      </c>
      <c r="O10" s="7">
        <v>57759.38</v>
      </c>
      <c r="P10" s="7">
        <v>0</v>
      </c>
      <c r="Q10" s="7">
        <v>52528.35</v>
      </c>
      <c r="R10" s="7">
        <v>0</v>
      </c>
      <c r="S10" s="7">
        <v>58485.2</v>
      </c>
      <c r="T10" s="7">
        <v>0</v>
      </c>
      <c r="U10" s="7">
        <v>48583.58</v>
      </c>
      <c r="V10" s="7">
        <v>0</v>
      </c>
      <c r="W10" s="7">
        <v>70417.25</v>
      </c>
      <c r="X10" s="7">
        <v>0</v>
      </c>
      <c r="Y10" s="7">
        <v>62942.01</v>
      </c>
      <c r="Z10" s="7">
        <v>0</v>
      </c>
      <c r="AA10" s="7">
        <v>55113.23</v>
      </c>
      <c r="AB10" s="7">
        <v>0</v>
      </c>
      <c r="AC10" s="7">
        <v>60073.51</v>
      </c>
      <c r="AD10" s="7">
        <v>0</v>
      </c>
      <c r="AE10" s="7">
        <v>61396.09</v>
      </c>
      <c r="AF10" s="7">
        <v>0</v>
      </c>
      <c r="AG10" s="1">
        <f>SUM(I10:AF10)</f>
        <v>689848.41</v>
      </c>
    </row>
    <row r="11" spans="1:33">
      <c r="A11" s="1"/>
      <c r="B11" s="70" t="s">
        <v>18</v>
      </c>
      <c r="C11" s="71"/>
      <c r="D11" s="71"/>
      <c r="E11" s="71"/>
      <c r="F11" s="71"/>
      <c r="G11" s="71"/>
      <c r="H11" s="72"/>
      <c r="I11" s="7">
        <f>I8+I9-I10</f>
        <v>297345.38999999996</v>
      </c>
      <c r="J11" s="7">
        <f t="shared" ref="J11:AF11" si="1">J8+J9-J10</f>
        <v>4857.3900000000003</v>
      </c>
      <c r="K11" s="7">
        <f t="shared" si="1"/>
        <v>300942.58999999991</v>
      </c>
      <c r="L11" s="7">
        <f t="shared" si="1"/>
        <v>4857.3900000000003</v>
      </c>
      <c r="M11" s="7">
        <f t="shared" si="1"/>
        <v>304981.56999999989</v>
      </c>
      <c r="N11" s="7">
        <f t="shared" si="1"/>
        <v>4857.3900000000003</v>
      </c>
      <c r="O11" s="7">
        <f t="shared" si="1"/>
        <v>309975.61999999988</v>
      </c>
      <c r="P11" s="7">
        <f t="shared" si="1"/>
        <v>4857.3900000000003</v>
      </c>
      <c r="Q11" s="7">
        <f t="shared" si="1"/>
        <v>320200.6999999999</v>
      </c>
      <c r="R11" s="7">
        <f t="shared" si="1"/>
        <v>4857.3900000000003</v>
      </c>
      <c r="S11" s="7">
        <f t="shared" si="1"/>
        <v>324468.92999999988</v>
      </c>
      <c r="T11" s="7">
        <f t="shared" si="1"/>
        <v>4857.3900000000003</v>
      </c>
      <c r="U11" s="7">
        <f t="shared" si="1"/>
        <v>338638.76999999984</v>
      </c>
      <c r="V11" s="7">
        <f t="shared" si="1"/>
        <v>4857.3900000000003</v>
      </c>
      <c r="W11" s="7">
        <f t="shared" si="1"/>
        <v>330974.93999999983</v>
      </c>
      <c r="X11" s="7">
        <f t="shared" si="1"/>
        <v>4857.3900000000003</v>
      </c>
      <c r="Y11" s="7">
        <f t="shared" si="1"/>
        <v>330786.35999999981</v>
      </c>
      <c r="Z11" s="7">
        <f t="shared" si="1"/>
        <v>4857.3900000000003</v>
      </c>
      <c r="AA11" s="7">
        <f t="shared" si="1"/>
        <v>338413.86999999982</v>
      </c>
      <c r="AB11" s="7">
        <f t="shared" si="1"/>
        <v>4857.3900000000003</v>
      </c>
      <c r="AC11" s="7">
        <f t="shared" si="1"/>
        <v>341081.0999999998</v>
      </c>
      <c r="AD11" s="7">
        <f t="shared" si="1"/>
        <v>4857.3900000000003</v>
      </c>
      <c r="AE11" s="7">
        <f t="shared" si="1"/>
        <v>344605.84999999986</v>
      </c>
      <c r="AF11" s="7">
        <f t="shared" si="1"/>
        <v>4857.3900000000003</v>
      </c>
      <c r="AG11" s="1">
        <f>SUM(I11:AE11)</f>
        <v>3935846.9799999986</v>
      </c>
    </row>
    <row r="12" spans="1:33">
      <c r="A12" s="1"/>
      <c r="B12" s="70"/>
      <c r="C12" s="71"/>
      <c r="D12" s="71"/>
      <c r="E12" s="71"/>
      <c r="F12" s="71"/>
      <c r="G12" s="71"/>
      <c r="H12" s="72"/>
      <c r="I12" s="53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4"/>
      <c r="AG12" s="1"/>
    </row>
    <row r="13" spans="1:33">
      <c r="A13" s="1"/>
      <c r="B13" s="73" t="s">
        <v>19</v>
      </c>
      <c r="C13" s="74"/>
      <c r="D13" s="74"/>
      <c r="E13" s="74"/>
      <c r="F13" s="74"/>
      <c r="G13" s="74"/>
      <c r="H13" s="75"/>
      <c r="I13" s="53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1"/>
    </row>
    <row r="14" spans="1:33">
      <c r="A14" s="1">
        <v>2</v>
      </c>
      <c r="B14" s="76" t="s">
        <v>28</v>
      </c>
      <c r="C14" s="77"/>
      <c r="D14" s="77"/>
      <c r="E14" s="77"/>
      <c r="F14" s="77"/>
      <c r="G14" s="77"/>
      <c r="H14" s="78"/>
      <c r="I14" s="53">
        <f>SUM(I15:J54)</f>
        <v>1237</v>
      </c>
      <c r="J14" s="54"/>
      <c r="K14" s="53">
        <f>SUM(K15:L54)</f>
        <v>15341.93</v>
      </c>
      <c r="L14" s="54"/>
      <c r="M14" s="53">
        <f>SUM(M15:N54)</f>
        <v>10042.15</v>
      </c>
      <c r="N14" s="54"/>
      <c r="O14" s="53">
        <f>SUM(O15:P54)</f>
        <v>9446.6</v>
      </c>
      <c r="P14" s="54"/>
      <c r="Q14" s="53">
        <f>SUM(Q15:R54)</f>
        <v>4322.6000000000004</v>
      </c>
      <c r="R14" s="54"/>
      <c r="S14" s="53">
        <f>SUM(S15:T54)</f>
        <v>4877.8</v>
      </c>
      <c r="T14" s="54"/>
      <c r="U14" s="53">
        <f>SUM(U15:V54)</f>
        <v>5913.4</v>
      </c>
      <c r="V14" s="54"/>
      <c r="W14" s="53">
        <f>SUM(W15:X54)</f>
        <v>13486.64</v>
      </c>
      <c r="X14" s="54"/>
      <c r="Y14" s="53">
        <f>SUM(Y15:Z54)</f>
        <v>5168.6000000000004</v>
      </c>
      <c r="Z14" s="54"/>
      <c r="AA14" s="53">
        <f>SUM(AA15:AB54)</f>
        <v>9637.6</v>
      </c>
      <c r="AB14" s="54"/>
      <c r="AC14" s="53">
        <f>SUM(AC15:AD54)</f>
        <v>4428</v>
      </c>
      <c r="AD14" s="54"/>
      <c r="AE14" s="53">
        <f>SUM(AE15:AF54)</f>
        <v>5037.3999999999996</v>
      </c>
      <c r="AF14" s="54"/>
      <c r="AG14" s="1">
        <f>SUM(I14:AE14)</f>
        <v>88939.72</v>
      </c>
    </row>
    <row r="15" spans="1:33" ht="27.75" customHeight="1">
      <c r="A15" s="1"/>
      <c r="B15" s="66" t="s">
        <v>43</v>
      </c>
      <c r="C15" s="67"/>
      <c r="D15" s="67"/>
      <c r="E15" s="67"/>
      <c r="F15" s="67"/>
      <c r="G15" s="67"/>
      <c r="H15" s="68"/>
      <c r="I15" s="53">
        <v>885</v>
      </c>
      <c r="J15" s="54"/>
      <c r="K15" s="53"/>
      <c r="L15" s="54"/>
      <c r="M15" s="53"/>
      <c r="N15" s="54"/>
      <c r="O15" s="53"/>
      <c r="P15" s="54"/>
      <c r="Q15" s="53"/>
      <c r="R15" s="54"/>
      <c r="S15" s="53"/>
      <c r="T15" s="54"/>
      <c r="U15" s="53"/>
      <c r="V15" s="54"/>
      <c r="W15" s="53"/>
      <c r="X15" s="54"/>
      <c r="Y15" s="53"/>
      <c r="Z15" s="54"/>
      <c r="AA15" s="53"/>
      <c r="AB15" s="54"/>
      <c r="AC15" s="53"/>
      <c r="AD15" s="54"/>
      <c r="AE15" s="53"/>
      <c r="AF15" s="54"/>
      <c r="AG15" s="1"/>
    </row>
    <row r="16" spans="1:33" ht="27.75" customHeight="1">
      <c r="A16" s="1"/>
      <c r="B16" s="66" t="s">
        <v>44</v>
      </c>
      <c r="C16" s="67"/>
      <c r="D16" s="67"/>
      <c r="E16" s="67"/>
      <c r="F16" s="67"/>
      <c r="G16" s="67"/>
      <c r="H16" s="68"/>
      <c r="I16" s="53">
        <v>352</v>
      </c>
      <c r="J16" s="54"/>
      <c r="K16" s="53"/>
      <c r="L16" s="54"/>
      <c r="M16" s="53"/>
      <c r="N16" s="54"/>
      <c r="O16" s="53"/>
      <c r="P16" s="54"/>
      <c r="Q16" s="53"/>
      <c r="R16" s="54"/>
      <c r="S16" s="53"/>
      <c r="T16" s="54"/>
      <c r="U16" s="53"/>
      <c r="V16" s="54"/>
      <c r="W16" s="53"/>
      <c r="X16" s="54"/>
      <c r="Y16" s="53"/>
      <c r="Z16" s="54"/>
      <c r="AA16" s="53"/>
      <c r="AB16" s="54"/>
      <c r="AC16" s="53"/>
      <c r="AD16" s="54"/>
      <c r="AE16" s="53"/>
      <c r="AF16" s="54"/>
      <c r="AG16" s="1"/>
    </row>
    <row r="17" spans="1:33" ht="27.75" customHeight="1">
      <c r="A17" s="1"/>
      <c r="B17" s="59" t="s">
        <v>45</v>
      </c>
      <c r="C17" s="60"/>
      <c r="D17" s="60"/>
      <c r="E17" s="60"/>
      <c r="F17" s="60"/>
      <c r="G17" s="60"/>
      <c r="H17" s="61"/>
      <c r="I17" s="53"/>
      <c r="J17" s="57"/>
      <c r="K17" s="53">
        <v>14889.93</v>
      </c>
      <c r="L17" s="57"/>
      <c r="M17" s="53"/>
      <c r="N17" s="57"/>
      <c r="O17" s="53"/>
      <c r="P17" s="57"/>
      <c r="Q17" s="53"/>
      <c r="R17" s="57"/>
      <c r="S17" s="53"/>
      <c r="T17" s="57"/>
      <c r="U17" s="53"/>
      <c r="V17" s="57"/>
      <c r="W17" s="53"/>
      <c r="X17" s="57"/>
      <c r="Y17" s="53"/>
      <c r="Z17" s="57"/>
      <c r="AA17" s="53"/>
      <c r="AB17" s="57"/>
      <c r="AC17" s="53"/>
      <c r="AD17" s="57"/>
      <c r="AE17" s="53"/>
      <c r="AF17" s="57"/>
      <c r="AG17" s="1"/>
    </row>
    <row r="18" spans="1:33" ht="27.75" customHeight="1">
      <c r="A18" s="1"/>
      <c r="B18" s="50" t="s">
        <v>46</v>
      </c>
      <c r="C18" s="51"/>
      <c r="D18" s="51"/>
      <c r="E18" s="51"/>
      <c r="F18" s="51"/>
      <c r="G18" s="51"/>
      <c r="H18" s="52"/>
      <c r="I18" s="58"/>
      <c r="J18" s="58"/>
      <c r="K18" s="58">
        <v>452</v>
      </c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1"/>
    </row>
    <row r="19" spans="1:33" ht="27.75" customHeight="1">
      <c r="A19" s="1"/>
      <c r="B19" s="59" t="s">
        <v>47</v>
      </c>
      <c r="C19" s="60"/>
      <c r="D19" s="60"/>
      <c r="E19" s="60"/>
      <c r="F19" s="60"/>
      <c r="G19" s="60"/>
      <c r="H19" s="61"/>
      <c r="I19" s="58"/>
      <c r="J19" s="58"/>
      <c r="K19" s="58"/>
      <c r="L19" s="58"/>
      <c r="M19" s="58">
        <v>369</v>
      </c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1"/>
    </row>
    <row r="20" spans="1:33" ht="27.75" customHeight="1">
      <c r="A20" s="1"/>
      <c r="B20" s="50" t="s">
        <v>48</v>
      </c>
      <c r="C20" s="51"/>
      <c r="D20" s="51"/>
      <c r="E20" s="51"/>
      <c r="F20" s="51"/>
      <c r="G20" s="51"/>
      <c r="H20" s="52"/>
      <c r="I20" s="53"/>
      <c r="J20" s="54"/>
      <c r="K20" s="53"/>
      <c r="L20" s="54"/>
      <c r="M20" s="53">
        <v>9199.15</v>
      </c>
      <c r="N20" s="54"/>
      <c r="O20" s="53"/>
      <c r="P20" s="54"/>
      <c r="Q20" s="53"/>
      <c r="R20" s="54"/>
      <c r="S20" s="53"/>
      <c r="T20" s="54"/>
      <c r="U20" s="53"/>
      <c r="V20" s="54"/>
      <c r="W20" s="53"/>
      <c r="X20" s="54"/>
      <c r="Y20" s="53"/>
      <c r="Z20" s="54"/>
      <c r="AA20" s="53"/>
      <c r="AB20" s="54"/>
      <c r="AC20" s="53"/>
      <c r="AD20" s="54"/>
      <c r="AE20" s="53"/>
      <c r="AF20" s="54"/>
      <c r="AG20" s="1"/>
    </row>
    <row r="21" spans="1:33" ht="27.75" customHeight="1">
      <c r="A21" s="1"/>
      <c r="B21" s="50" t="s">
        <v>43</v>
      </c>
      <c r="C21" s="51"/>
      <c r="D21" s="51"/>
      <c r="E21" s="51"/>
      <c r="F21" s="51"/>
      <c r="G21" s="51"/>
      <c r="H21" s="52"/>
      <c r="I21" s="53"/>
      <c r="J21" s="54"/>
      <c r="K21" s="53"/>
      <c r="L21" s="54"/>
      <c r="M21" s="53">
        <v>474</v>
      </c>
      <c r="N21" s="54"/>
      <c r="O21" s="53"/>
      <c r="P21" s="54"/>
      <c r="Q21" s="53"/>
      <c r="R21" s="54"/>
      <c r="S21" s="53"/>
      <c r="T21" s="54"/>
      <c r="U21" s="53"/>
      <c r="V21" s="54"/>
      <c r="W21" s="53"/>
      <c r="X21" s="54"/>
      <c r="Y21" s="53"/>
      <c r="Z21" s="54"/>
      <c r="AA21" s="53"/>
      <c r="AB21" s="54"/>
      <c r="AC21" s="53"/>
      <c r="AD21" s="54"/>
      <c r="AE21" s="53"/>
      <c r="AF21" s="54"/>
      <c r="AG21" s="1"/>
    </row>
    <row r="22" spans="1:33" ht="27.75" customHeight="1">
      <c r="A22" s="1"/>
      <c r="B22" s="59" t="s">
        <v>43</v>
      </c>
      <c r="C22" s="60"/>
      <c r="D22" s="60"/>
      <c r="E22" s="60"/>
      <c r="F22" s="60"/>
      <c r="G22" s="60"/>
      <c r="H22" s="61"/>
      <c r="I22" s="53"/>
      <c r="J22" s="57"/>
      <c r="K22" s="53"/>
      <c r="L22" s="57"/>
      <c r="M22" s="53"/>
      <c r="N22" s="57"/>
      <c r="O22" s="53">
        <v>440</v>
      </c>
      <c r="P22" s="57"/>
      <c r="Q22" s="53"/>
      <c r="R22" s="57"/>
      <c r="S22" s="53"/>
      <c r="T22" s="57"/>
      <c r="U22" s="53"/>
      <c r="V22" s="57"/>
      <c r="W22" s="53"/>
      <c r="X22" s="57"/>
      <c r="Y22" s="53"/>
      <c r="Z22" s="57"/>
      <c r="AA22" s="53"/>
      <c r="AB22" s="57"/>
      <c r="AC22" s="53"/>
      <c r="AD22" s="57"/>
      <c r="AE22" s="53"/>
      <c r="AF22" s="57"/>
      <c r="AG22" s="1"/>
    </row>
    <row r="23" spans="1:33" ht="27.75" customHeight="1">
      <c r="A23" s="1"/>
      <c r="B23" s="50" t="s">
        <v>49</v>
      </c>
      <c r="C23" s="51"/>
      <c r="D23" s="51"/>
      <c r="E23" s="51"/>
      <c r="F23" s="51"/>
      <c r="G23" s="51"/>
      <c r="H23" s="52"/>
      <c r="I23" s="53"/>
      <c r="J23" s="54"/>
      <c r="K23" s="53"/>
      <c r="L23" s="54"/>
      <c r="M23" s="53"/>
      <c r="N23" s="54"/>
      <c r="O23" s="53">
        <v>4655</v>
      </c>
      <c r="P23" s="54"/>
      <c r="Q23" s="53"/>
      <c r="R23" s="54"/>
      <c r="S23" s="53"/>
      <c r="T23" s="54"/>
      <c r="U23" s="53"/>
      <c r="V23" s="54"/>
      <c r="W23" s="53"/>
      <c r="X23" s="54"/>
      <c r="Y23" s="53"/>
      <c r="Z23" s="54"/>
      <c r="AA23" s="53"/>
      <c r="AB23" s="54"/>
      <c r="AC23" s="53"/>
      <c r="AD23" s="54"/>
      <c r="AE23" s="53"/>
      <c r="AF23" s="54"/>
      <c r="AG23" s="1"/>
    </row>
    <row r="24" spans="1:33" ht="27.75" customHeight="1">
      <c r="A24" s="1"/>
      <c r="B24" s="50" t="s">
        <v>50</v>
      </c>
      <c r="C24" s="51"/>
      <c r="D24" s="51"/>
      <c r="E24" s="51"/>
      <c r="F24" s="51"/>
      <c r="G24" s="51"/>
      <c r="H24" s="52"/>
      <c r="I24" s="34"/>
      <c r="J24" s="35"/>
      <c r="K24" s="34"/>
      <c r="L24" s="35"/>
      <c r="M24" s="34"/>
      <c r="N24" s="35"/>
      <c r="O24" s="53">
        <v>4351.6000000000004</v>
      </c>
      <c r="P24" s="54"/>
      <c r="Q24" s="34"/>
      <c r="R24" s="35"/>
      <c r="S24" s="34"/>
      <c r="T24" s="35"/>
      <c r="U24" s="34"/>
      <c r="V24" s="35"/>
      <c r="W24" s="34"/>
      <c r="X24" s="35"/>
      <c r="Y24" s="34"/>
      <c r="Z24" s="35"/>
      <c r="AA24" s="34"/>
      <c r="AB24" s="35"/>
      <c r="AC24" s="34"/>
      <c r="AD24" s="35"/>
      <c r="AE24" s="34"/>
      <c r="AF24" s="35"/>
      <c r="AG24" s="1"/>
    </row>
    <row r="25" spans="1:33" ht="27.75" customHeight="1">
      <c r="A25" s="1"/>
      <c r="B25" s="50" t="s">
        <v>43</v>
      </c>
      <c r="C25" s="51"/>
      <c r="D25" s="51"/>
      <c r="E25" s="51"/>
      <c r="F25" s="51"/>
      <c r="G25" s="51"/>
      <c r="H25" s="52"/>
      <c r="I25" s="53"/>
      <c r="J25" s="57"/>
      <c r="K25" s="53"/>
      <c r="L25" s="57"/>
      <c r="M25" s="53"/>
      <c r="N25" s="57"/>
      <c r="O25" s="53"/>
      <c r="P25" s="57"/>
      <c r="Q25" s="53">
        <v>960</v>
      </c>
      <c r="R25" s="57"/>
      <c r="S25" s="53"/>
      <c r="T25" s="57"/>
      <c r="U25" s="53"/>
      <c r="V25" s="57"/>
      <c r="W25" s="53"/>
      <c r="X25" s="57"/>
      <c r="Y25" s="53"/>
      <c r="Z25" s="57"/>
      <c r="AA25" s="53"/>
      <c r="AB25" s="57"/>
      <c r="AC25" s="53"/>
      <c r="AD25" s="57"/>
      <c r="AE25" s="53"/>
      <c r="AF25" s="57"/>
      <c r="AG25" s="1"/>
    </row>
    <row r="26" spans="1:33" ht="27.75" customHeight="1">
      <c r="A26" s="1"/>
      <c r="B26" s="50" t="s">
        <v>50</v>
      </c>
      <c r="C26" s="51"/>
      <c r="D26" s="51"/>
      <c r="E26" s="51"/>
      <c r="F26" s="51"/>
      <c r="G26" s="51"/>
      <c r="H26" s="52"/>
      <c r="I26" s="53"/>
      <c r="J26" s="54"/>
      <c r="K26" s="53"/>
      <c r="L26" s="54"/>
      <c r="M26" s="53"/>
      <c r="N26" s="54"/>
      <c r="O26" s="53"/>
      <c r="P26" s="54"/>
      <c r="Q26" s="53">
        <v>3362.6</v>
      </c>
      <c r="R26" s="54"/>
      <c r="S26" s="53"/>
      <c r="T26" s="54"/>
      <c r="U26" s="53"/>
      <c r="V26" s="54"/>
      <c r="W26" s="53"/>
      <c r="X26" s="54"/>
      <c r="Y26" s="53"/>
      <c r="Z26" s="54"/>
      <c r="AA26" s="53"/>
      <c r="AB26" s="54"/>
      <c r="AC26" s="53"/>
      <c r="AD26" s="54"/>
      <c r="AE26" s="53"/>
      <c r="AF26" s="54"/>
      <c r="AG26" s="1"/>
    </row>
    <row r="27" spans="1:33" ht="27.75" customHeight="1">
      <c r="A27" s="1"/>
      <c r="B27" s="50" t="s">
        <v>50</v>
      </c>
      <c r="C27" s="51"/>
      <c r="D27" s="51"/>
      <c r="E27" s="51"/>
      <c r="F27" s="51"/>
      <c r="G27" s="51"/>
      <c r="H27" s="52"/>
      <c r="I27" s="53"/>
      <c r="J27" s="54"/>
      <c r="K27" s="53"/>
      <c r="L27" s="54"/>
      <c r="M27" s="53"/>
      <c r="N27" s="54"/>
      <c r="O27" s="53"/>
      <c r="P27" s="54"/>
      <c r="Q27" s="53"/>
      <c r="R27" s="54"/>
      <c r="S27" s="53">
        <v>4153.8</v>
      </c>
      <c r="T27" s="54"/>
      <c r="U27" s="53"/>
      <c r="V27" s="54"/>
      <c r="W27" s="53"/>
      <c r="X27" s="54"/>
      <c r="Y27" s="53"/>
      <c r="Z27" s="54"/>
      <c r="AA27" s="53"/>
      <c r="AB27" s="54"/>
      <c r="AC27" s="53"/>
      <c r="AD27" s="54"/>
      <c r="AE27" s="53"/>
      <c r="AF27" s="54"/>
      <c r="AG27" s="1"/>
    </row>
    <row r="28" spans="1:33" ht="27.75" customHeight="1">
      <c r="A28" s="1"/>
      <c r="B28" s="50" t="s">
        <v>43</v>
      </c>
      <c r="C28" s="51"/>
      <c r="D28" s="51"/>
      <c r="E28" s="51"/>
      <c r="F28" s="51"/>
      <c r="G28" s="51"/>
      <c r="H28" s="52"/>
      <c r="I28" s="8"/>
      <c r="J28" s="9"/>
      <c r="K28" s="8"/>
      <c r="L28" s="9"/>
      <c r="M28" s="8"/>
      <c r="N28" s="9"/>
      <c r="O28" s="8"/>
      <c r="P28" s="9"/>
      <c r="Q28" s="8"/>
      <c r="R28" s="9"/>
      <c r="S28" s="53">
        <v>724</v>
      </c>
      <c r="T28" s="54"/>
      <c r="U28" s="8"/>
      <c r="V28" s="9"/>
      <c r="W28" s="53"/>
      <c r="X28" s="54"/>
      <c r="Y28" s="8"/>
      <c r="Z28" s="9"/>
      <c r="AA28" s="8"/>
      <c r="AB28" s="9"/>
      <c r="AC28" s="8"/>
      <c r="AD28" s="9"/>
      <c r="AE28" s="8"/>
      <c r="AF28" s="9"/>
      <c r="AG28" s="1"/>
    </row>
    <row r="29" spans="1:33" ht="27.75" customHeight="1">
      <c r="A29" s="1"/>
      <c r="B29" s="50" t="s">
        <v>50</v>
      </c>
      <c r="C29" s="51"/>
      <c r="D29" s="51"/>
      <c r="E29" s="51"/>
      <c r="F29" s="51"/>
      <c r="G29" s="51"/>
      <c r="H29" s="52"/>
      <c r="I29" s="53"/>
      <c r="J29" s="54"/>
      <c r="K29" s="53"/>
      <c r="L29" s="54"/>
      <c r="M29" s="53"/>
      <c r="N29" s="54"/>
      <c r="O29" s="53"/>
      <c r="P29" s="54"/>
      <c r="Q29" s="53"/>
      <c r="R29" s="54"/>
      <c r="S29" s="53"/>
      <c r="T29" s="54"/>
      <c r="U29" s="53">
        <v>4549.3999999999996</v>
      </c>
      <c r="V29" s="54"/>
      <c r="W29" s="53"/>
      <c r="X29" s="54"/>
      <c r="Y29" s="53"/>
      <c r="Z29" s="54"/>
      <c r="AA29" s="53"/>
      <c r="AB29" s="54"/>
      <c r="AC29" s="53"/>
      <c r="AD29" s="54"/>
      <c r="AE29" s="53"/>
      <c r="AF29" s="54"/>
      <c r="AG29" s="1"/>
    </row>
    <row r="30" spans="1:33" ht="27.75" customHeight="1">
      <c r="A30" s="1"/>
      <c r="B30" s="50" t="s">
        <v>51</v>
      </c>
      <c r="C30" s="51"/>
      <c r="D30" s="51"/>
      <c r="E30" s="51"/>
      <c r="F30" s="51"/>
      <c r="G30" s="51"/>
      <c r="H30" s="52"/>
      <c r="I30" s="36"/>
      <c r="J30" s="37"/>
      <c r="K30" s="36"/>
      <c r="L30" s="37"/>
      <c r="M30" s="36"/>
      <c r="N30" s="37"/>
      <c r="O30" s="36"/>
      <c r="P30" s="37"/>
      <c r="Q30" s="36"/>
      <c r="R30" s="37"/>
      <c r="S30" s="36"/>
      <c r="T30" s="37"/>
      <c r="U30" s="53">
        <v>452</v>
      </c>
      <c r="V30" s="54"/>
      <c r="W30" s="36"/>
      <c r="X30" s="37"/>
      <c r="Y30" s="36"/>
      <c r="Z30" s="37"/>
      <c r="AA30" s="36"/>
      <c r="AB30" s="37"/>
      <c r="AC30" s="36"/>
      <c r="AD30" s="37"/>
      <c r="AE30" s="36"/>
      <c r="AF30" s="37"/>
      <c r="AG30" s="1"/>
    </row>
    <row r="31" spans="1:33" ht="27.75" customHeight="1">
      <c r="A31" s="1"/>
      <c r="B31" s="50" t="s">
        <v>43</v>
      </c>
      <c r="C31" s="51"/>
      <c r="D31" s="51"/>
      <c r="E31" s="51"/>
      <c r="F31" s="51"/>
      <c r="G31" s="51"/>
      <c r="H31" s="52"/>
      <c r="I31" s="38"/>
      <c r="J31" s="39"/>
      <c r="K31" s="38"/>
      <c r="L31" s="39"/>
      <c r="M31" s="38"/>
      <c r="N31" s="39"/>
      <c r="O31" s="38"/>
      <c r="P31" s="39"/>
      <c r="Q31" s="38"/>
      <c r="R31" s="39"/>
      <c r="S31" s="38"/>
      <c r="T31" s="39"/>
      <c r="U31" s="53">
        <v>912</v>
      </c>
      <c r="V31" s="54"/>
      <c r="W31" s="38"/>
      <c r="X31" s="39"/>
      <c r="Y31" s="38"/>
      <c r="Z31" s="39"/>
      <c r="AA31" s="38"/>
      <c r="AB31" s="39"/>
      <c r="AC31" s="38"/>
      <c r="AD31" s="39"/>
      <c r="AE31" s="38"/>
      <c r="AF31" s="39"/>
      <c r="AG31" s="1"/>
    </row>
    <row r="32" spans="1:33" ht="27.75" customHeight="1">
      <c r="A32" s="1"/>
      <c r="B32" s="50" t="s">
        <v>50</v>
      </c>
      <c r="C32" s="51"/>
      <c r="D32" s="51"/>
      <c r="E32" s="51"/>
      <c r="F32" s="51"/>
      <c r="G32" s="51"/>
      <c r="H32" s="52"/>
      <c r="I32" s="10"/>
      <c r="J32" s="11"/>
      <c r="K32" s="10"/>
      <c r="L32" s="11"/>
      <c r="M32" s="10"/>
      <c r="N32" s="11"/>
      <c r="O32" s="10"/>
      <c r="P32" s="11"/>
      <c r="Q32" s="10"/>
      <c r="R32" s="11"/>
      <c r="S32" s="10"/>
      <c r="T32" s="11"/>
      <c r="U32" s="82"/>
      <c r="V32" s="81"/>
      <c r="W32" s="53">
        <v>4153.8</v>
      </c>
      <c r="X32" s="54"/>
      <c r="Y32" s="53"/>
      <c r="Z32" s="54"/>
      <c r="AA32" s="10"/>
      <c r="AB32" s="11"/>
      <c r="AC32" s="10"/>
      <c r="AD32" s="11"/>
      <c r="AE32" s="10"/>
      <c r="AF32" s="11"/>
      <c r="AG32" s="1"/>
    </row>
    <row r="33" spans="1:33" ht="27.75" customHeight="1">
      <c r="A33" s="1"/>
      <c r="B33" s="50" t="s">
        <v>52</v>
      </c>
      <c r="C33" s="51"/>
      <c r="D33" s="51"/>
      <c r="E33" s="51"/>
      <c r="F33" s="51"/>
      <c r="G33" s="51"/>
      <c r="H33" s="52"/>
      <c r="I33" s="40"/>
      <c r="J33" s="41"/>
      <c r="K33" s="40"/>
      <c r="L33" s="41"/>
      <c r="M33" s="40"/>
      <c r="N33" s="41"/>
      <c r="O33" s="40"/>
      <c r="P33" s="41"/>
      <c r="Q33" s="40"/>
      <c r="R33" s="41"/>
      <c r="S33" s="40"/>
      <c r="T33" s="41"/>
      <c r="U33" s="42"/>
      <c r="V33" s="43"/>
      <c r="W33" s="53">
        <v>855</v>
      </c>
      <c r="X33" s="54"/>
      <c r="Y33" s="40"/>
      <c r="Z33" s="41"/>
      <c r="AA33" s="40"/>
      <c r="AB33" s="41"/>
      <c r="AC33" s="40"/>
      <c r="AD33" s="41"/>
      <c r="AE33" s="40"/>
      <c r="AF33" s="41"/>
      <c r="AG33" s="1"/>
    </row>
    <row r="34" spans="1:33" ht="27.75" customHeight="1">
      <c r="A34" s="1"/>
      <c r="B34" s="50" t="s">
        <v>53</v>
      </c>
      <c r="C34" s="51"/>
      <c r="D34" s="51"/>
      <c r="E34" s="51"/>
      <c r="F34" s="51"/>
      <c r="G34" s="51"/>
      <c r="H34" s="52"/>
      <c r="I34" s="40"/>
      <c r="J34" s="41"/>
      <c r="K34" s="40"/>
      <c r="L34" s="41"/>
      <c r="M34" s="40"/>
      <c r="N34" s="41"/>
      <c r="O34" s="40"/>
      <c r="P34" s="41"/>
      <c r="Q34" s="40"/>
      <c r="R34" s="41"/>
      <c r="S34" s="40"/>
      <c r="T34" s="41"/>
      <c r="U34" s="42"/>
      <c r="V34" s="43"/>
      <c r="W34" s="53">
        <v>7692.84</v>
      </c>
      <c r="X34" s="54"/>
      <c r="Y34" s="40"/>
      <c r="Z34" s="41"/>
      <c r="AA34" s="40"/>
      <c r="AB34" s="41"/>
      <c r="AC34" s="40"/>
      <c r="AD34" s="41"/>
      <c r="AE34" s="40"/>
      <c r="AF34" s="41"/>
      <c r="AG34" s="1"/>
    </row>
    <row r="35" spans="1:33" ht="27.75" customHeight="1">
      <c r="A35" s="1"/>
      <c r="B35" s="50" t="s">
        <v>43</v>
      </c>
      <c r="C35" s="51"/>
      <c r="D35" s="51"/>
      <c r="E35" s="51"/>
      <c r="F35" s="51"/>
      <c r="G35" s="51"/>
      <c r="H35" s="52"/>
      <c r="I35" s="40"/>
      <c r="J35" s="41"/>
      <c r="K35" s="40"/>
      <c r="L35" s="41"/>
      <c r="M35" s="40"/>
      <c r="N35" s="41"/>
      <c r="O35" s="40"/>
      <c r="P35" s="41"/>
      <c r="Q35" s="40"/>
      <c r="R35" s="41"/>
      <c r="S35" s="40"/>
      <c r="T35" s="41"/>
      <c r="U35" s="42"/>
      <c r="V35" s="43"/>
      <c r="W35" s="53">
        <v>785</v>
      </c>
      <c r="X35" s="54"/>
      <c r="Y35" s="40"/>
      <c r="Z35" s="41"/>
      <c r="AA35" s="40"/>
      <c r="AB35" s="41"/>
      <c r="AC35" s="40"/>
      <c r="AD35" s="41"/>
      <c r="AE35" s="40"/>
      <c r="AF35" s="41"/>
      <c r="AG35" s="1"/>
    </row>
    <row r="36" spans="1:33" ht="27.75" customHeight="1">
      <c r="A36" s="1"/>
      <c r="B36" s="50" t="s">
        <v>50</v>
      </c>
      <c r="C36" s="51"/>
      <c r="D36" s="51"/>
      <c r="E36" s="51"/>
      <c r="F36" s="51"/>
      <c r="G36" s="51"/>
      <c r="H36" s="52"/>
      <c r="I36" s="12"/>
      <c r="J36" s="13"/>
      <c r="K36" s="12"/>
      <c r="L36" s="13"/>
      <c r="M36" s="12"/>
      <c r="N36" s="13"/>
      <c r="O36" s="12"/>
      <c r="P36" s="13"/>
      <c r="Q36" s="12"/>
      <c r="R36" s="13"/>
      <c r="S36" s="12"/>
      <c r="T36" s="13"/>
      <c r="U36" s="12"/>
      <c r="V36" s="13"/>
      <c r="W36" s="53"/>
      <c r="X36" s="54"/>
      <c r="Y36" s="53">
        <v>4351.6000000000004</v>
      </c>
      <c r="Z36" s="54"/>
      <c r="AA36" s="12"/>
      <c r="AB36" s="13"/>
      <c r="AC36" s="12"/>
      <c r="AD36" s="13"/>
      <c r="AE36" s="12"/>
      <c r="AF36" s="13"/>
      <c r="AG36" s="1"/>
    </row>
    <row r="37" spans="1:33" ht="33" customHeight="1">
      <c r="A37" s="1"/>
      <c r="B37" s="50" t="s">
        <v>43</v>
      </c>
      <c r="C37" s="55"/>
      <c r="D37" s="55"/>
      <c r="E37" s="55"/>
      <c r="F37" s="55"/>
      <c r="G37" s="55"/>
      <c r="H37" s="56"/>
      <c r="I37" s="12"/>
      <c r="J37" s="13"/>
      <c r="K37" s="12"/>
      <c r="L37" s="13"/>
      <c r="M37" s="12"/>
      <c r="N37" s="13"/>
      <c r="O37" s="12"/>
      <c r="P37" s="13"/>
      <c r="Q37" s="12"/>
      <c r="R37" s="13"/>
      <c r="S37" s="12"/>
      <c r="T37" s="13"/>
      <c r="U37" s="12"/>
      <c r="V37" s="13"/>
      <c r="W37" s="12"/>
      <c r="X37" s="13"/>
      <c r="Y37" s="53">
        <v>817</v>
      </c>
      <c r="Z37" s="54"/>
      <c r="AA37" s="53"/>
      <c r="AB37" s="54"/>
      <c r="AC37" s="12"/>
      <c r="AD37" s="13"/>
      <c r="AE37" s="12"/>
      <c r="AF37" s="13"/>
      <c r="AG37" s="1"/>
    </row>
    <row r="38" spans="1:33" ht="32.25" customHeight="1">
      <c r="A38" s="1"/>
      <c r="B38" s="50" t="s">
        <v>50</v>
      </c>
      <c r="C38" s="55"/>
      <c r="D38" s="55"/>
      <c r="E38" s="55"/>
      <c r="F38" s="55"/>
      <c r="G38" s="55"/>
      <c r="H38" s="56"/>
      <c r="I38" s="14"/>
      <c r="J38" s="15"/>
      <c r="K38" s="14"/>
      <c r="L38" s="15"/>
      <c r="M38" s="14"/>
      <c r="N38" s="15"/>
      <c r="O38" s="14"/>
      <c r="P38" s="15"/>
      <c r="Q38" s="14"/>
      <c r="R38" s="15"/>
      <c r="S38" s="14"/>
      <c r="T38" s="15"/>
      <c r="U38" s="14"/>
      <c r="V38" s="15"/>
      <c r="W38" s="14"/>
      <c r="X38" s="15"/>
      <c r="Y38" s="53"/>
      <c r="Z38" s="54"/>
      <c r="AA38" s="53">
        <v>4351.6000000000004</v>
      </c>
      <c r="AB38" s="54"/>
      <c r="AC38" s="14"/>
      <c r="AD38" s="15"/>
      <c r="AE38" s="14"/>
      <c r="AF38" s="15"/>
      <c r="AG38" s="1"/>
    </row>
    <row r="39" spans="1:33" ht="32.25" customHeight="1">
      <c r="A39" s="1"/>
      <c r="B39" s="50" t="s">
        <v>43</v>
      </c>
      <c r="C39" s="51"/>
      <c r="D39" s="51"/>
      <c r="E39" s="51"/>
      <c r="F39" s="51"/>
      <c r="G39" s="51"/>
      <c r="H39" s="52"/>
      <c r="I39" s="46"/>
      <c r="J39" s="47"/>
      <c r="K39" s="46"/>
      <c r="L39" s="47"/>
      <c r="M39" s="46"/>
      <c r="N39" s="47"/>
      <c r="O39" s="46"/>
      <c r="P39" s="47"/>
      <c r="Q39" s="46"/>
      <c r="R39" s="47"/>
      <c r="S39" s="46"/>
      <c r="T39" s="47"/>
      <c r="U39" s="46"/>
      <c r="V39" s="47"/>
      <c r="W39" s="46"/>
      <c r="X39" s="47"/>
      <c r="Y39" s="46"/>
      <c r="Z39" s="47"/>
      <c r="AA39" s="53">
        <v>1368</v>
      </c>
      <c r="AB39" s="54"/>
      <c r="AC39" s="46"/>
      <c r="AD39" s="47"/>
      <c r="AE39" s="46"/>
      <c r="AF39" s="47"/>
      <c r="AG39" s="1"/>
    </row>
    <row r="40" spans="1:33" ht="32.25" customHeight="1">
      <c r="A40" s="1"/>
      <c r="B40" s="50" t="s">
        <v>55</v>
      </c>
      <c r="C40" s="51"/>
      <c r="D40" s="51"/>
      <c r="E40" s="51"/>
      <c r="F40" s="51"/>
      <c r="G40" s="51"/>
      <c r="H40" s="52"/>
      <c r="I40" s="46"/>
      <c r="J40" s="47"/>
      <c r="K40" s="46"/>
      <c r="L40" s="47"/>
      <c r="M40" s="46"/>
      <c r="N40" s="47"/>
      <c r="O40" s="46"/>
      <c r="P40" s="47"/>
      <c r="Q40" s="46"/>
      <c r="R40" s="47"/>
      <c r="S40" s="46"/>
      <c r="T40" s="47"/>
      <c r="U40" s="46"/>
      <c r="V40" s="47"/>
      <c r="W40" s="46"/>
      <c r="X40" s="47"/>
      <c r="Y40" s="46"/>
      <c r="Z40" s="47"/>
      <c r="AA40" s="53">
        <v>3918</v>
      </c>
      <c r="AB40" s="54"/>
      <c r="AC40" s="46"/>
      <c r="AD40" s="47"/>
      <c r="AE40" s="46"/>
      <c r="AF40" s="47"/>
      <c r="AG40" s="1"/>
    </row>
    <row r="41" spans="1:33" ht="33" customHeight="1">
      <c r="A41" s="1"/>
      <c r="B41" s="50" t="s">
        <v>50</v>
      </c>
      <c r="C41" s="55"/>
      <c r="D41" s="55"/>
      <c r="E41" s="55"/>
      <c r="F41" s="55"/>
      <c r="G41" s="55"/>
      <c r="H41" s="56"/>
      <c r="I41" s="16"/>
      <c r="J41" s="17"/>
      <c r="K41" s="16"/>
      <c r="L41" s="17"/>
      <c r="M41" s="16"/>
      <c r="N41" s="17"/>
      <c r="O41" s="16"/>
      <c r="P41" s="17"/>
      <c r="Q41" s="16"/>
      <c r="R41" s="17"/>
      <c r="S41" s="16"/>
      <c r="T41" s="17"/>
      <c r="U41" s="16"/>
      <c r="V41" s="17"/>
      <c r="W41" s="16"/>
      <c r="X41" s="17"/>
      <c r="Y41" s="53"/>
      <c r="Z41" s="54"/>
      <c r="AA41" s="53"/>
      <c r="AB41" s="54"/>
      <c r="AC41" s="53">
        <v>3956</v>
      </c>
      <c r="AD41" s="54"/>
      <c r="AE41" s="16"/>
      <c r="AF41" s="17"/>
      <c r="AG41" s="1"/>
    </row>
    <row r="42" spans="1:33" ht="33" customHeight="1">
      <c r="A42" s="1"/>
      <c r="B42" s="50" t="s">
        <v>56</v>
      </c>
      <c r="C42" s="51"/>
      <c r="D42" s="51"/>
      <c r="E42" s="51"/>
      <c r="F42" s="51"/>
      <c r="G42" s="51"/>
      <c r="H42" s="52"/>
      <c r="I42" s="48"/>
      <c r="J42" s="49"/>
      <c r="K42" s="48"/>
      <c r="L42" s="49"/>
      <c r="M42" s="48"/>
      <c r="N42" s="49"/>
      <c r="O42" s="48"/>
      <c r="P42" s="49"/>
      <c r="Q42" s="48"/>
      <c r="R42" s="49"/>
      <c r="S42" s="48"/>
      <c r="T42" s="49"/>
      <c r="U42" s="48"/>
      <c r="V42" s="49"/>
      <c r="W42" s="48"/>
      <c r="X42" s="49"/>
      <c r="Y42" s="48"/>
      <c r="Z42" s="49"/>
      <c r="AA42" s="48"/>
      <c r="AB42" s="49"/>
      <c r="AC42" s="53">
        <v>472</v>
      </c>
      <c r="AD42" s="54"/>
      <c r="AE42" s="48"/>
      <c r="AF42" s="49"/>
      <c r="AG42" s="1"/>
    </row>
    <row r="43" spans="1:33" ht="30" customHeight="1">
      <c r="A43" s="1"/>
      <c r="B43" s="50" t="s">
        <v>50</v>
      </c>
      <c r="C43" s="55"/>
      <c r="D43" s="55"/>
      <c r="E43" s="55"/>
      <c r="F43" s="55"/>
      <c r="G43" s="55"/>
      <c r="H43" s="56"/>
      <c r="I43" s="16"/>
      <c r="J43" s="17"/>
      <c r="K43" s="16"/>
      <c r="L43" s="17"/>
      <c r="M43" s="16"/>
      <c r="N43" s="17"/>
      <c r="O43" s="16"/>
      <c r="P43" s="17"/>
      <c r="Q43" s="16"/>
      <c r="R43" s="17"/>
      <c r="S43" s="16"/>
      <c r="T43" s="17"/>
      <c r="U43" s="16"/>
      <c r="V43" s="17"/>
      <c r="W43" s="16"/>
      <c r="X43" s="17"/>
      <c r="Y43" s="53"/>
      <c r="Z43" s="54"/>
      <c r="AA43" s="53"/>
      <c r="AB43" s="54"/>
      <c r="AC43" s="16"/>
      <c r="AD43" s="17"/>
      <c r="AE43" s="53">
        <v>4549.3999999999996</v>
      </c>
      <c r="AF43" s="54"/>
      <c r="AG43" s="1"/>
    </row>
    <row r="44" spans="1:33" ht="34.5" customHeight="1">
      <c r="A44" s="1"/>
      <c r="B44" s="50" t="s">
        <v>43</v>
      </c>
      <c r="C44" s="55"/>
      <c r="D44" s="55"/>
      <c r="E44" s="55"/>
      <c r="F44" s="55"/>
      <c r="G44" s="55"/>
      <c r="H44" s="56"/>
      <c r="I44" s="16"/>
      <c r="J44" s="17"/>
      <c r="K44" s="16"/>
      <c r="L44" s="17"/>
      <c r="M44" s="16"/>
      <c r="N44" s="17"/>
      <c r="O44" s="16"/>
      <c r="P44" s="17"/>
      <c r="Q44" s="16"/>
      <c r="R44" s="17"/>
      <c r="S44" s="16"/>
      <c r="T44" s="17"/>
      <c r="U44" s="16"/>
      <c r="V44" s="17"/>
      <c r="W44" s="16"/>
      <c r="X44" s="17"/>
      <c r="Y44" s="53"/>
      <c r="Z44" s="54"/>
      <c r="AA44" s="53"/>
      <c r="AB44" s="54"/>
      <c r="AC44" s="16"/>
      <c r="AD44" s="17"/>
      <c r="AE44" s="53">
        <v>488</v>
      </c>
      <c r="AF44" s="54"/>
      <c r="AG44" s="1"/>
    </row>
    <row r="45" spans="1:33" ht="35.25" customHeight="1">
      <c r="A45" s="1"/>
      <c r="B45" s="50"/>
      <c r="C45" s="55"/>
      <c r="D45" s="55"/>
      <c r="E45" s="55"/>
      <c r="F45" s="55"/>
      <c r="G45" s="55"/>
      <c r="H45" s="56"/>
      <c r="I45" s="18"/>
      <c r="J45" s="19"/>
      <c r="K45" s="18"/>
      <c r="L45" s="19"/>
      <c r="M45" s="18"/>
      <c r="N45" s="19"/>
      <c r="O45" s="18"/>
      <c r="P45" s="19"/>
      <c r="Q45" s="18"/>
      <c r="R45" s="19"/>
      <c r="S45" s="18"/>
      <c r="T45" s="19"/>
      <c r="U45" s="18"/>
      <c r="V45" s="19"/>
      <c r="W45" s="18"/>
      <c r="X45" s="19"/>
      <c r="Y45" s="53"/>
      <c r="Z45" s="54"/>
      <c r="AA45" s="18"/>
      <c r="AB45" s="19"/>
      <c r="AC45" s="53"/>
      <c r="AD45" s="54"/>
      <c r="AE45" s="18"/>
      <c r="AF45" s="19"/>
      <c r="AG45" s="1"/>
    </row>
    <row r="46" spans="1:33" ht="35.25" customHeight="1">
      <c r="A46" s="1"/>
      <c r="B46" s="50"/>
      <c r="C46" s="51"/>
      <c r="D46" s="51"/>
      <c r="E46" s="51"/>
      <c r="F46" s="51"/>
      <c r="G46" s="51"/>
      <c r="H46" s="52"/>
      <c r="I46" s="27"/>
      <c r="J46" s="28"/>
      <c r="K46" s="27"/>
      <c r="L46" s="28"/>
      <c r="M46" s="27"/>
      <c r="N46" s="28"/>
      <c r="O46" s="27"/>
      <c r="P46" s="28"/>
      <c r="Q46" s="27"/>
      <c r="R46" s="28"/>
      <c r="S46" s="27"/>
      <c r="T46" s="28"/>
      <c r="U46" s="27"/>
      <c r="V46" s="28"/>
      <c r="W46" s="27"/>
      <c r="X46" s="28"/>
      <c r="Y46" s="27"/>
      <c r="Z46" s="28"/>
      <c r="AA46" s="53"/>
      <c r="AB46" s="54"/>
      <c r="AC46" s="27"/>
      <c r="AD46" s="28"/>
      <c r="AE46" s="27"/>
      <c r="AF46" s="28"/>
      <c r="AG46" s="1"/>
    </row>
    <row r="47" spans="1:33" ht="35.25" customHeight="1">
      <c r="A47" s="1"/>
      <c r="B47" s="50"/>
      <c r="C47" s="51"/>
      <c r="D47" s="51"/>
      <c r="E47" s="51"/>
      <c r="F47" s="51"/>
      <c r="G47" s="51"/>
      <c r="H47" s="52"/>
      <c r="I47" s="27"/>
      <c r="J47" s="28"/>
      <c r="K47" s="27"/>
      <c r="L47" s="28"/>
      <c r="M47" s="27"/>
      <c r="N47" s="28"/>
      <c r="O47" s="27"/>
      <c r="P47" s="28"/>
      <c r="Q47" s="27"/>
      <c r="R47" s="28"/>
      <c r="S47" s="27"/>
      <c r="T47" s="28"/>
      <c r="U47" s="27"/>
      <c r="V47" s="28"/>
      <c r="W47" s="27"/>
      <c r="X47" s="28"/>
      <c r="Y47" s="27"/>
      <c r="Z47" s="28"/>
      <c r="AA47" s="53"/>
      <c r="AB47" s="54"/>
      <c r="AC47" s="27"/>
      <c r="AD47" s="28"/>
      <c r="AE47" s="27"/>
      <c r="AF47" s="28"/>
      <c r="AG47" s="1"/>
    </row>
    <row r="48" spans="1:33" ht="32.25" customHeight="1">
      <c r="A48" s="1"/>
      <c r="B48" s="50"/>
      <c r="C48" s="55"/>
      <c r="D48" s="55"/>
      <c r="E48" s="55"/>
      <c r="F48" s="55"/>
      <c r="G48" s="55"/>
      <c r="H48" s="56"/>
      <c r="I48" s="22"/>
      <c r="J48" s="23"/>
      <c r="K48" s="22"/>
      <c r="L48" s="23"/>
      <c r="M48" s="22"/>
      <c r="N48" s="23"/>
      <c r="O48" s="22"/>
      <c r="P48" s="23"/>
      <c r="Q48" s="22"/>
      <c r="R48" s="23"/>
      <c r="S48" s="22"/>
      <c r="T48" s="23"/>
      <c r="U48" s="22"/>
      <c r="V48" s="23"/>
      <c r="W48" s="22"/>
      <c r="X48" s="23"/>
      <c r="Y48" s="22"/>
      <c r="Z48" s="23"/>
      <c r="AA48" s="53"/>
      <c r="AB48" s="54"/>
      <c r="AC48" s="53"/>
      <c r="AD48" s="54"/>
      <c r="AE48" s="22"/>
      <c r="AF48" s="23"/>
      <c r="AG48" s="1"/>
    </row>
    <row r="49" spans="1:33" ht="33" customHeight="1">
      <c r="A49" s="1"/>
      <c r="B49" s="83"/>
      <c r="C49" s="84"/>
      <c r="D49" s="84"/>
      <c r="E49" s="84"/>
      <c r="F49" s="84"/>
      <c r="G49" s="84"/>
      <c r="H49" s="85"/>
      <c r="I49" s="20"/>
      <c r="J49" s="21"/>
      <c r="K49" s="20"/>
      <c r="L49" s="21"/>
      <c r="M49" s="20"/>
      <c r="N49" s="21"/>
      <c r="O49" s="20"/>
      <c r="P49" s="21"/>
      <c r="Q49" s="20"/>
      <c r="R49" s="21"/>
      <c r="S49" s="20"/>
      <c r="T49" s="21"/>
      <c r="U49" s="20"/>
      <c r="V49" s="21"/>
      <c r="W49" s="20"/>
      <c r="X49" s="21"/>
      <c r="Y49" s="20"/>
      <c r="Z49" s="21"/>
      <c r="AA49" s="53"/>
      <c r="AB49" s="54"/>
      <c r="AC49" s="53"/>
      <c r="AD49" s="54"/>
      <c r="AE49" s="20"/>
      <c r="AF49" s="21"/>
      <c r="AG49" s="1"/>
    </row>
    <row r="50" spans="1:33" ht="33" customHeight="1">
      <c r="A50" s="1"/>
      <c r="B50" s="83"/>
      <c r="C50" s="84"/>
      <c r="D50" s="84"/>
      <c r="E50" s="84"/>
      <c r="F50" s="84"/>
      <c r="G50" s="84"/>
      <c r="H50" s="85"/>
      <c r="I50" s="29"/>
      <c r="J50" s="30"/>
      <c r="K50" s="29"/>
      <c r="L50" s="30"/>
      <c r="M50" s="29"/>
      <c r="N50" s="30"/>
      <c r="O50" s="29"/>
      <c r="P50" s="30"/>
      <c r="Q50" s="29"/>
      <c r="R50" s="30"/>
      <c r="S50" s="29"/>
      <c r="T50" s="30"/>
      <c r="U50" s="29"/>
      <c r="V50" s="30"/>
      <c r="W50" s="29"/>
      <c r="X50" s="30"/>
      <c r="Y50" s="29"/>
      <c r="Z50" s="30"/>
      <c r="AA50" s="29"/>
      <c r="AB50" s="30"/>
      <c r="AC50" s="53"/>
      <c r="AD50" s="54"/>
      <c r="AE50" s="29"/>
      <c r="AF50" s="30"/>
      <c r="AG50" s="1"/>
    </row>
    <row r="51" spans="1:33" ht="33" customHeight="1">
      <c r="A51" s="1"/>
      <c r="B51" s="83"/>
      <c r="C51" s="84"/>
      <c r="D51" s="84"/>
      <c r="E51" s="84"/>
      <c r="F51" s="84"/>
      <c r="G51" s="84"/>
      <c r="H51" s="85"/>
      <c r="I51" s="29"/>
      <c r="J51" s="30"/>
      <c r="K51" s="29"/>
      <c r="L51" s="30"/>
      <c r="M51" s="29"/>
      <c r="N51" s="30"/>
      <c r="O51" s="29"/>
      <c r="P51" s="30"/>
      <c r="Q51" s="29"/>
      <c r="R51" s="30"/>
      <c r="S51" s="29"/>
      <c r="T51" s="30"/>
      <c r="U51" s="29"/>
      <c r="V51" s="30"/>
      <c r="W51" s="29"/>
      <c r="X51" s="30"/>
      <c r="Y51" s="29"/>
      <c r="Z51" s="30"/>
      <c r="AA51" s="29"/>
      <c r="AB51" s="30"/>
      <c r="AC51" s="53"/>
      <c r="AD51" s="54"/>
      <c r="AE51" s="29"/>
      <c r="AF51" s="30"/>
      <c r="AG51" s="1"/>
    </row>
    <row r="52" spans="1:33" ht="33" customHeight="1">
      <c r="A52" s="1"/>
      <c r="B52" s="83"/>
      <c r="C52" s="84"/>
      <c r="D52" s="84"/>
      <c r="E52" s="84"/>
      <c r="F52" s="84"/>
      <c r="G52" s="84"/>
      <c r="H52" s="85"/>
      <c r="I52" s="22"/>
      <c r="J52" s="23"/>
      <c r="K52" s="22"/>
      <c r="L52" s="23"/>
      <c r="M52" s="22"/>
      <c r="N52" s="23"/>
      <c r="O52" s="22"/>
      <c r="P52" s="23"/>
      <c r="Q52" s="22"/>
      <c r="R52" s="23"/>
      <c r="S52" s="22"/>
      <c r="T52" s="23"/>
      <c r="U52" s="22"/>
      <c r="V52" s="23"/>
      <c r="W52" s="22"/>
      <c r="X52" s="23"/>
      <c r="Y52" s="22"/>
      <c r="Z52" s="23"/>
      <c r="AA52" s="22"/>
      <c r="AB52" s="23"/>
      <c r="AC52" s="53"/>
      <c r="AD52" s="54"/>
      <c r="AE52" s="53"/>
      <c r="AF52" s="54"/>
      <c r="AG52" s="1"/>
    </row>
    <row r="53" spans="1:33" ht="33" customHeight="1">
      <c r="A53" s="1"/>
      <c r="B53" s="83"/>
      <c r="C53" s="84"/>
      <c r="D53" s="84"/>
      <c r="E53" s="84"/>
      <c r="F53" s="84"/>
      <c r="G53" s="84"/>
      <c r="H53" s="85"/>
      <c r="I53" s="24"/>
      <c r="J53" s="25"/>
      <c r="K53" s="24"/>
      <c r="L53" s="25"/>
      <c r="M53" s="24"/>
      <c r="N53" s="25"/>
      <c r="O53" s="24"/>
      <c r="P53" s="25"/>
      <c r="Q53" s="24"/>
      <c r="R53" s="25"/>
      <c r="S53" s="24"/>
      <c r="T53" s="25"/>
      <c r="U53" s="24"/>
      <c r="V53" s="25"/>
      <c r="W53" s="24"/>
      <c r="X53" s="25"/>
      <c r="Y53" s="24"/>
      <c r="Z53" s="25"/>
      <c r="AA53" s="24"/>
      <c r="AB53" s="25"/>
      <c r="AC53" s="24"/>
      <c r="AD53" s="25"/>
      <c r="AE53" s="53"/>
      <c r="AF53" s="54"/>
      <c r="AG53" s="1"/>
    </row>
    <row r="54" spans="1:33" ht="27.75" customHeight="1">
      <c r="A54" s="1"/>
      <c r="B54" s="50"/>
      <c r="C54" s="51"/>
      <c r="D54" s="51"/>
      <c r="E54" s="51"/>
      <c r="F54" s="51"/>
      <c r="G54" s="51"/>
      <c r="H54" s="52"/>
      <c r="I54" s="53"/>
      <c r="J54" s="54"/>
      <c r="K54" s="53"/>
      <c r="L54" s="54"/>
      <c r="M54" s="53"/>
      <c r="N54" s="54"/>
      <c r="O54" s="53"/>
      <c r="P54" s="54"/>
      <c r="Q54" s="53"/>
      <c r="R54" s="54"/>
      <c r="S54" s="53"/>
      <c r="T54" s="54"/>
      <c r="U54" s="53"/>
      <c r="V54" s="54"/>
      <c r="W54" s="53"/>
      <c r="X54" s="54"/>
      <c r="Y54" s="53"/>
      <c r="Z54" s="54"/>
      <c r="AA54" s="53"/>
      <c r="AB54" s="54"/>
      <c r="AC54" s="53"/>
      <c r="AD54" s="54"/>
      <c r="AE54" s="53"/>
      <c r="AF54" s="54"/>
      <c r="AG54" s="1"/>
    </row>
    <row r="55" spans="1:33">
      <c r="A55" s="1"/>
      <c r="B55" s="66"/>
      <c r="C55" s="67"/>
      <c r="D55" s="67"/>
      <c r="E55" s="67"/>
      <c r="F55" s="67"/>
      <c r="G55" s="67"/>
      <c r="H55" s="68"/>
      <c r="I55" s="53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4"/>
      <c r="AG55" s="1"/>
    </row>
    <row r="56" spans="1:33">
      <c r="A56" s="1">
        <v>3</v>
      </c>
      <c r="B56" s="76" t="s">
        <v>27</v>
      </c>
      <c r="C56" s="77"/>
      <c r="D56" s="77"/>
      <c r="E56" s="77"/>
      <c r="F56" s="77"/>
      <c r="G56" s="77"/>
      <c r="H56" s="78"/>
      <c r="I56" s="53">
        <f>SUM(I57:J65)</f>
        <v>48077.457000000002</v>
      </c>
      <c r="J56" s="54"/>
      <c r="K56" s="53">
        <f>SUM(K57:L65)</f>
        <v>48077.457000000002</v>
      </c>
      <c r="L56" s="54"/>
      <c r="M56" s="53">
        <f>SUM(M57:N65)</f>
        <v>48077.457000000002</v>
      </c>
      <c r="N56" s="54"/>
      <c r="O56" s="53">
        <f>SUM(O57:P65)</f>
        <v>48077.457000000002</v>
      </c>
      <c r="P56" s="54"/>
      <c r="Q56" s="53">
        <f>SUM(Q57:R65)</f>
        <v>48077.457000000002</v>
      </c>
      <c r="R56" s="54"/>
      <c r="S56" s="53">
        <f>SUM(S57:T65)</f>
        <v>48077.457000000002</v>
      </c>
      <c r="T56" s="54"/>
      <c r="U56" s="53">
        <f>SUM(U57:V65)</f>
        <v>48562.038999999997</v>
      </c>
      <c r="V56" s="54"/>
      <c r="W56" s="53">
        <f>SUM(W57:X65)</f>
        <v>48562.038999999997</v>
      </c>
      <c r="X56" s="54"/>
      <c r="Y56" s="53">
        <f>SUM(Y57:Z65)</f>
        <v>48735.103999999999</v>
      </c>
      <c r="Z56" s="54"/>
      <c r="AA56" s="53">
        <f>SUM(AA57:AB65)</f>
        <v>48725.248</v>
      </c>
      <c r="AB56" s="54"/>
      <c r="AC56" s="53">
        <f>SUM(AC57:AD65)</f>
        <v>48725.248</v>
      </c>
      <c r="AD56" s="54"/>
      <c r="AE56" s="53">
        <f>SUM(AE57:AF65)</f>
        <v>50247.912000000004</v>
      </c>
      <c r="AF56" s="54"/>
      <c r="AG56" s="1">
        <f t="shared" ref="AG56:AG67" si="2">SUM(I56:AE56)</f>
        <v>582022.33200000005</v>
      </c>
    </row>
    <row r="57" spans="1:33">
      <c r="A57" s="1"/>
      <c r="B57" s="69" t="s">
        <v>20</v>
      </c>
      <c r="C57" s="69"/>
      <c r="D57" s="69"/>
      <c r="E57" s="69"/>
      <c r="F57" s="45">
        <v>2.04</v>
      </c>
      <c r="G57" s="45"/>
      <c r="H57" s="32">
        <v>1.97</v>
      </c>
      <c r="I57" s="53">
        <f>H57*R4</f>
        <v>6818.7610000000004</v>
      </c>
      <c r="J57" s="54"/>
      <c r="K57" s="53">
        <f>H57*R4</f>
        <v>6818.7610000000004</v>
      </c>
      <c r="L57" s="54"/>
      <c r="M57" s="53">
        <f>H57*R4</f>
        <v>6818.7610000000004</v>
      </c>
      <c r="N57" s="54"/>
      <c r="O57" s="53">
        <f>H57*R4</f>
        <v>6818.7610000000004</v>
      </c>
      <c r="P57" s="54"/>
      <c r="Q57" s="53">
        <f>H57*R4</f>
        <v>6818.7610000000004</v>
      </c>
      <c r="R57" s="54"/>
      <c r="S57" s="53">
        <f>H57*R4</f>
        <v>6818.7610000000004</v>
      </c>
      <c r="T57" s="54"/>
      <c r="U57" s="53">
        <f>H57*R4</f>
        <v>6818.7610000000004</v>
      </c>
      <c r="V57" s="54"/>
      <c r="W57" s="53">
        <f>H57*R4</f>
        <v>6818.7610000000004</v>
      </c>
      <c r="X57" s="54"/>
      <c r="Y57" s="53">
        <f>H57*R4</f>
        <v>6818.7610000000004</v>
      </c>
      <c r="Z57" s="54"/>
      <c r="AA57" s="53">
        <f>H57*T4</f>
        <v>6817.3819999999996</v>
      </c>
      <c r="AB57" s="54"/>
      <c r="AC57" s="53">
        <f>H57*T4</f>
        <v>6817.3819999999996</v>
      </c>
      <c r="AD57" s="54"/>
      <c r="AE57" s="53">
        <f>F57*T4</f>
        <v>7059.6239999999998</v>
      </c>
      <c r="AF57" s="54"/>
      <c r="AG57" s="1">
        <f t="shared" si="2"/>
        <v>82063.236999999994</v>
      </c>
    </row>
    <row r="58" spans="1:33" ht="30.75" customHeight="1">
      <c r="A58" s="1"/>
      <c r="B58" s="66" t="s">
        <v>36</v>
      </c>
      <c r="C58" s="67"/>
      <c r="D58" s="67"/>
      <c r="E58" s="68"/>
      <c r="F58" s="44">
        <v>2.41</v>
      </c>
      <c r="G58" s="44"/>
      <c r="H58" s="31">
        <v>2.33</v>
      </c>
      <c r="I58" s="53">
        <f>H58*R4</f>
        <v>8064.8290000000006</v>
      </c>
      <c r="J58" s="54"/>
      <c r="K58" s="53">
        <f>H58*R4</f>
        <v>8064.8290000000006</v>
      </c>
      <c r="L58" s="54"/>
      <c r="M58" s="53">
        <f>H58*R4</f>
        <v>8064.8290000000006</v>
      </c>
      <c r="N58" s="54"/>
      <c r="O58" s="53">
        <f>H58*R4</f>
        <v>8064.8290000000006</v>
      </c>
      <c r="P58" s="54"/>
      <c r="Q58" s="53">
        <f>H58*R4</f>
        <v>8064.8290000000006</v>
      </c>
      <c r="R58" s="54"/>
      <c r="S58" s="53">
        <f>H58*R4</f>
        <v>8064.8290000000006</v>
      </c>
      <c r="T58" s="54"/>
      <c r="U58" s="53">
        <f>H58*R4</f>
        <v>8064.8290000000006</v>
      </c>
      <c r="V58" s="54"/>
      <c r="W58" s="53">
        <f>H58*R4</f>
        <v>8064.8290000000006</v>
      </c>
      <c r="X58" s="54"/>
      <c r="Y58" s="53">
        <f>H58*R4</f>
        <v>8064.8290000000006</v>
      </c>
      <c r="Z58" s="54"/>
      <c r="AA58" s="53">
        <f>H58*T4</f>
        <v>8063.1980000000003</v>
      </c>
      <c r="AB58" s="54"/>
      <c r="AC58" s="53">
        <f>H58*T4</f>
        <v>8063.1980000000003</v>
      </c>
      <c r="AD58" s="54"/>
      <c r="AE58" s="53">
        <f>F58*T4</f>
        <v>8340.0460000000003</v>
      </c>
      <c r="AF58" s="54"/>
      <c r="AG58" s="1">
        <f t="shared" si="2"/>
        <v>97049.903000000006</v>
      </c>
    </row>
    <row r="59" spans="1:33" ht="27" customHeight="1">
      <c r="A59" s="1"/>
      <c r="B59" s="66" t="s">
        <v>21</v>
      </c>
      <c r="C59" s="67"/>
      <c r="D59" s="67"/>
      <c r="E59" s="68"/>
      <c r="F59" s="44">
        <v>5.16</v>
      </c>
      <c r="G59" s="44"/>
      <c r="H59" s="31">
        <v>4.9800000000000004</v>
      </c>
      <c r="I59" s="53">
        <f>H59*R4</f>
        <v>17237.274000000001</v>
      </c>
      <c r="J59" s="54"/>
      <c r="K59" s="53">
        <f>H59*R4</f>
        <v>17237.274000000001</v>
      </c>
      <c r="L59" s="54"/>
      <c r="M59" s="53">
        <f>H59*R4</f>
        <v>17237.274000000001</v>
      </c>
      <c r="N59" s="54"/>
      <c r="O59" s="53">
        <f>H59*R4</f>
        <v>17237.274000000001</v>
      </c>
      <c r="P59" s="54"/>
      <c r="Q59" s="53">
        <f>H59*R4</f>
        <v>17237.274000000001</v>
      </c>
      <c r="R59" s="54"/>
      <c r="S59" s="53">
        <f>H59*R4</f>
        <v>17237.274000000001</v>
      </c>
      <c r="T59" s="54"/>
      <c r="U59" s="53">
        <f>H59*R4</f>
        <v>17237.274000000001</v>
      </c>
      <c r="V59" s="54"/>
      <c r="W59" s="53">
        <f>H59*R4</f>
        <v>17237.274000000001</v>
      </c>
      <c r="X59" s="54"/>
      <c r="Y59" s="53">
        <f>H59*R4</f>
        <v>17237.274000000001</v>
      </c>
      <c r="Z59" s="54"/>
      <c r="AA59" s="53">
        <f>H59*T4</f>
        <v>17233.788</v>
      </c>
      <c r="AB59" s="54"/>
      <c r="AC59" s="53">
        <f>H59*T4</f>
        <v>17233.788</v>
      </c>
      <c r="AD59" s="54"/>
      <c r="AE59" s="53">
        <f>F59*T4</f>
        <v>17856.696</v>
      </c>
      <c r="AF59" s="54"/>
      <c r="AG59" s="1">
        <f t="shared" si="2"/>
        <v>207459.73800000001</v>
      </c>
    </row>
    <row r="60" spans="1:33" ht="60" customHeight="1">
      <c r="A60" s="1"/>
      <c r="B60" s="66" t="s">
        <v>22</v>
      </c>
      <c r="C60" s="67"/>
      <c r="D60" s="67"/>
      <c r="E60" s="68"/>
      <c r="F60" s="44">
        <v>0.97</v>
      </c>
      <c r="G60" s="44"/>
      <c r="H60" s="31">
        <v>0.94</v>
      </c>
      <c r="I60" s="53">
        <f>H60*R4</f>
        <v>3253.6219999999998</v>
      </c>
      <c r="J60" s="54"/>
      <c r="K60" s="53">
        <f>H60*R4</f>
        <v>3253.6219999999998</v>
      </c>
      <c r="L60" s="54"/>
      <c r="M60" s="53">
        <f>H60*R4</f>
        <v>3253.6219999999998</v>
      </c>
      <c r="N60" s="54"/>
      <c r="O60" s="53">
        <f>H60*R4</f>
        <v>3253.6219999999998</v>
      </c>
      <c r="P60" s="54"/>
      <c r="Q60" s="53">
        <f>H60*R4</f>
        <v>3253.6219999999998</v>
      </c>
      <c r="R60" s="54"/>
      <c r="S60" s="53">
        <f>H60*R4</f>
        <v>3253.6219999999998</v>
      </c>
      <c r="T60" s="54"/>
      <c r="U60" s="53">
        <f>H60*R4</f>
        <v>3253.6219999999998</v>
      </c>
      <c r="V60" s="54"/>
      <c r="W60" s="53">
        <f>H60*R4</f>
        <v>3253.6219999999998</v>
      </c>
      <c r="X60" s="54"/>
      <c r="Y60" s="53">
        <f>H60*R4</f>
        <v>3253.6219999999998</v>
      </c>
      <c r="Z60" s="54"/>
      <c r="AA60" s="53">
        <f>H60*T4</f>
        <v>3252.9639999999999</v>
      </c>
      <c r="AB60" s="54"/>
      <c r="AC60" s="53">
        <f>H60*T4</f>
        <v>3252.9639999999999</v>
      </c>
      <c r="AD60" s="54"/>
      <c r="AE60" s="53">
        <f>F60*T4</f>
        <v>3356.7819999999997</v>
      </c>
      <c r="AF60" s="54"/>
      <c r="AG60" s="1">
        <f t="shared" si="2"/>
        <v>39145.307999999997</v>
      </c>
    </row>
    <row r="61" spans="1:33" ht="58.5" customHeight="1">
      <c r="A61" s="1"/>
      <c r="B61" s="66" t="s">
        <v>23</v>
      </c>
      <c r="C61" s="67"/>
      <c r="D61" s="67"/>
      <c r="E61" s="68"/>
      <c r="F61" s="44">
        <v>0.77</v>
      </c>
      <c r="G61" s="44"/>
      <c r="H61" s="31">
        <v>0.75</v>
      </c>
      <c r="I61" s="53">
        <f>H61*R4</f>
        <v>2595.9750000000004</v>
      </c>
      <c r="J61" s="54"/>
      <c r="K61" s="53">
        <f>H61*R4</f>
        <v>2595.9750000000004</v>
      </c>
      <c r="L61" s="54"/>
      <c r="M61" s="53">
        <f>H61*R4</f>
        <v>2595.9750000000004</v>
      </c>
      <c r="N61" s="54"/>
      <c r="O61" s="53">
        <f>H61*R4</f>
        <v>2595.9750000000004</v>
      </c>
      <c r="P61" s="54"/>
      <c r="Q61" s="53">
        <f>H61*R4</f>
        <v>2595.9750000000004</v>
      </c>
      <c r="R61" s="54"/>
      <c r="S61" s="53">
        <f>H61*R4</f>
        <v>2595.9750000000004</v>
      </c>
      <c r="T61" s="54"/>
      <c r="U61" s="53">
        <f>H61*R4</f>
        <v>2595.9750000000004</v>
      </c>
      <c r="V61" s="54"/>
      <c r="W61" s="53">
        <f>H61*R4</f>
        <v>2595.9750000000004</v>
      </c>
      <c r="X61" s="54"/>
      <c r="Y61" s="53">
        <f>H61*R4</f>
        <v>2595.9750000000004</v>
      </c>
      <c r="Z61" s="54"/>
      <c r="AA61" s="53">
        <f>H61*T4</f>
        <v>2595.4499999999998</v>
      </c>
      <c r="AB61" s="54"/>
      <c r="AC61" s="53">
        <f>H61*T4</f>
        <v>2595.4499999999998</v>
      </c>
      <c r="AD61" s="54"/>
      <c r="AE61" s="53">
        <f>F61*T4</f>
        <v>2664.6619999999998</v>
      </c>
      <c r="AF61" s="54"/>
      <c r="AG61" s="1">
        <f t="shared" si="2"/>
        <v>31219.337000000003</v>
      </c>
    </row>
    <row r="62" spans="1:33" ht="45.75" customHeight="1">
      <c r="A62" s="1"/>
      <c r="B62" s="66" t="s">
        <v>24</v>
      </c>
      <c r="C62" s="67"/>
      <c r="D62" s="67"/>
      <c r="E62" s="68"/>
      <c r="F62" s="44">
        <v>1.78</v>
      </c>
      <c r="G62" s="44"/>
      <c r="H62" s="31">
        <v>1.72</v>
      </c>
      <c r="I62" s="53">
        <f>H62*R4</f>
        <v>5953.4360000000006</v>
      </c>
      <c r="J62" s="54"/>
      <c r="K62" s="53">
        <f>H62*R4</f>
        <v>5953.4360000000006</v>
      </c>
      <c r="L62" s="54"/>
      <c r="M62" s="53">
        <f>H62*R4</f>
        <v>5953.4360000000006</v>
      </c>
      <c r="N62" s="54"/>
      <c r="O62" s="53">
        <f>H62*R4</f>
        <v>5953.4360000000006</v>
      </c>
      <c r="P62" s="54"/>
      <c r="Q62" s="53">
        <f>H62*R4</f>
        <v>5953.4360000000006</v>
      </c>
      <c r="R62" s="54"/>
      <c r="S62" s="53">
        <f>H62*R4</f>
        <v>5953.4360000000006</v>
      </c>
      <c r="T62" s="54"/>
      <c r="U62" s="53">
        <f>H62*R4</f>
        <v>5953.4360000000006</v>
      </c>
      <c r="V62" s="54"/>
      <c r="W62" s="53">
        <f>H62*R4</f>
        <v>5953.4360000000006</v>
      </c>
      <c r="X62" s="54"/>
      <c r="Y62" s="53">
        <f>H62*R4</f>
        <v>5953.4360000000006</v>
      </c>
      <c r="Z62" s="54"/>
      <c r="AA62" s="53">
        <f>H62*T4</f>
        <v>5952.232</v>
      </c>
      <c r="AB62" s="54"/>
      <c r="AC62" s="53">
        <f>H62*T4</f>
        <v>5952.232</v>
      </c>
      <c r="AD62" s="54"/>
      <c r="AE62" s="53">
        <f>F62*T4</f>
        <v>6159.8679999999995</v>
      </c>
      <c r="AF62" s="54"/>
      <c r="AG62" s="1">
        <f t="shared" si="2"/>
        <v>71645.256000000008</v>
      </c>
    </row>
    <row r="63" spans="1:33" ht="21" customHeight="1">
      <c r="A63" s="1"/>
      <c r="B63" s="50" t="s">
        <v>39</v>
      </c>
      <c r="C63" s="51"/>
      <c r="D63" s="51"/>
      <c r="E63" s="51"/>
      <c r="F63" s="33">
        <v>0.25</v>
      </c>
      <c r="G63" s="33">
        <v>0.22</v>
      </c>
      <c r="H63" s="33">
        <v>0.22</v>
      </c>
      <c r="I63" s="53">
        <f>H63*R4</f>
        <v>761.48599999999999</v>
      </c>
      <c r="J63" s="54"/>
      <c r="K63" s="53">
        <f>H63*R4</f>
        <v>761.48599999999999</v>
      </c>
      <c r="L63" s="54"/>
      <c r="M63" s="53">
        <f>H63*R4</f>
        <v>761.48599999999999</v>
      </c>
      <c r="N63" s="54"/>
      <c r="O63" s="53">
        <f>H63*R4</f>
        <v>761.48599999999999</v>
      </c>
      <c r="P63" s="54"/>
      <c r="Q63" s="53">
        <f>H63*R4</f>
        <v>761.48599999999999</v>
      </c>
      <c r="R63" s="54"/>
      <c r="S63" s="53">
        <f>H63*R4</f>
        <v>761.48599999999999</v>
      </c>
      <c r="T63" s="54"/>
      <c r="U63" s="53">
        <f>G63*R4</f>
        <v>761.48599999999999</v>
      </c>
      <c r="V63" s="54"/>
      <c r="W63" s="53">
        <f>G63*R4</f>
        <v>761.48599999999999</v>
      </c>
      <c r="X63" s="54"/>
      <c r="Y63" s="53">
        <f>F63*R4</f>
        <v>865.32500000000005</v>
      </c>
      <c r="Z63" s="54"/>
      <c r="AA63" s="53">
        <f>F63*T4</f>
        <v>865.15</v>
      </c>
      <c r="AB63" s="54"/>
      <c r="AC63" s="53">
        <f>F63*T4</f>
        <v>865.15</v>
      </c>
      <c r="AD63" s="54"/>
      <c r="AE63" s="53">
        <f>F63*T4</f>
        <v>865.15</v>
      </c>
      <c r="AF63" s="54"/>
      <c r="AG63" s="1">
        <f t="shared" si="2"/>
        <v>9552.6629999999986</v>
      </c>
    </row>
    <row r="64" spans="1:33" ht="22.5" customHeight="1">
      <c r="A64" s="1"/>
      <c r="B64" s="50" t="s">
        <v>40</v>
      </c>
      <c r="C64" s="51"/>
      <c r="D64" s="51"/>
      <c r="E64" s="51"/>
      <c r="F64" s="33">
        <v>0.51</v>
      </c>
      <c r="G64" s="33">
        <v>0.49</v>
      </c>
      <c r="H64" s="33">
        <v>0.44</v>
      </c>
      <c r="I64" s="53">
        <f>H64*R4</f>
        <v>1522.972</v>
      </c>
      <c r="J64" s="54"/>
      <c r="K64" s="53">
        <f>H64*R4</f>
        <v>1522.972</v>
      </c>
      <c r="L64" s="54"/>
      <c r="M64" s="53">
        <f>H64*R4</f>
        <v>1522.972</v>
      </c>
      <c r="N64" s="54"/>
      <c r="O64" s="53">
        <f>H64*R4</f>
        <v>1522.972</v>
      </c>
      <c r="P64" s="54"/>
      <c r="Q64" s="53">
        <f>H64*R4</f>
        <v>1522.972</v>
      </c>
      <c r="R64" s="54"/>
      <c r="S64" s="53">
        <f>H64*R4</f>
        <v>1522.972</v>
      </c>
      <c r="T64" s="54"/>
      <c r="U64" s="53">
        <f>G64*R4</f>
        <v>1696.037</v>
      </c>
      <c r="V64" s="54"/>
      <c r="W64" s="53">
        <f>G64*R4</f>
        <v>1696.037</v>
      </c>
      <c r="X64" s="54"/>
      <c r="Y64" s="53">
        <f>F64*R4</f>
        <v>1765.2630000000001</v>
      </c>
      <c r="Z64" s="54"/>
      <c r="AA64" s="53">
        <f>F64*T4</f>
        <v>1764.9059999999999</v>
      </c>
      <c r="AB64" s="54"/>
      <c r="AC64" s="53">
        <f>F64*T4</f>
        <v>1764.9059999999999</v>
      </c>
      <c r="AD64" s="54"/>
      <c r="AE64" s="53">
        <f>F64*T4</f>
        <v>1764.9059999999999</v>
      </c>
      <c r="AF64" s="54"/>
      <c r="AG64" s="1">
        <f t="shared" si="2"/>
        <v>19589.886999999999</v>
      </c>
    </row>
    <row r="65" spans="1:33" ht="24.75" customHeight="1">
      <c r="A65" s="1"/>
      <c r="B65" s="50" t="s">
        <v>41</v>
      </c>
      <c r="C65" s="51"/>
      <c r="D65" s="51"/>
      <c r="E65" s="51"/>
      <c r="F65" s="33">
        <v>0.63</v>
      </c>
      <c r="G65" s="33">
        <v>0.63</v>
      </c>
      <c r="H65" s="33">
        <v>0.54</v>
      </c>
      <c r="I65" s="53">
        <f>H65*R4</f>
        <v>1869.1020000000003</v>
      </c>
      <c r="J65" s="54"/>
      <c r="K65" s="53">
        <f>H65*R4</f>
        <v>1869.1020000000003</v>
      </c>
      <c r="L65" s="54"/>
      <c r="M65" s="53">
        <f>H65*R4</f>
        <v>1869.1020000000003</v>
      </c>
      <c r="N65" s="54"/>
      <c r="O65" s="53">
        <f>H65*R4</f>
        <v>1869.1020000000003</v>
      </c>
      <c r="P65" s="54"/>
      <c r="Q65" s="53">
        <f>H65*R4</f>
        <v>1869.1020000000003</v>
      </c>
      <c r="R65" s="54"/>
      <c r="S65" s="53">
        <f>H65*R4</f>
        <v>1869.1020000000003</v>
      </c>
      <c r="T65" s="54"/>
      <c r="U65" s="53">
        <f>G65*R4</f>
        <v>2180.6190000000001</v>
      </c>
      <c r="V65" s="54"/>
      <c r="W65" s="53">
        <f>G65*R4</f>
        <v>2180.6190000000001</v>
      </c>
      <c r="X65" s="54"/>
      <c r="Y65" s="53">
        <f>F65*R4</f>
        <v>2180.6190000000001</v>
      </c>
      <c r="Z65" s="54"/>
      <c r="AA65" s="53">
        <f>F65*T4</f>
        <v>2180.1779999999999</v>
      </c>
      <c r="AB65" s="54"/>
      <c r="AC65" s="53">
        <f>F65*T4</f>
        <v>2180.1779999999999</v>
      </c>
      <c r="AD65" s="54"/>
      <c r="AE65" s="53">
        <f>F65*T4</f>
        <v>2180.1779999999999</v>
      </c>
      <c r="AF65" s="54"/>
      <c r="AG65" s="1">
        <f t="shared" si="2"/>
        <v>24297.003000000004</v>
      </c>
    </row>
    <row r="66" spans="1:33">
      <c r="A66" s="1"/>
      <c r="B66" s="70" t="s">
        <v>25</v>
      </c>
      <c r="C66" s="71"/>
      <c r="D66" s="71"/>
      <c r="E66" s="71"/>
      <c r="F66" s="71"/>
      <c r="G66" s="71"/>
      <c r="H66" s="72"/>
      <c r="I66" s="53"/>
      <c r="J66" s="54"/>
      <c r="K66" s="53"/>
      <c r="L66" s="54"/>
      <c r="M66" s="53"/>
      <c r="N66" s="54"/>
      <c r="O66" s="53"/>
      <c r="P66" s="54"/>
      <c r="Q66" s="53"/>
      <c r="R66" s="54"/>
      <c r="S66" s="53"/>
      <c r="T66" s="54"/>
      <c r="U66" s="53"/>
      <c r="V66" s="54"/>
      <c r="W66" s="53"/>
      <c r="X66" s="54"/>
      <c r="Y66" s="53"/>
      <c r="Z66" s="54"/>
      <c r="AA66" s="53"/>
      <c r="AB66" s="54"/>
      <c r="AC66" s="53"/>
      <c r="AD66" s="54"/>
      <c r="AE66" s="53"/>
      <c r="AF66" s="54"/>
      <c r="AG66" s="1">
        <f t="shared" si="2"/>
        <v>0</v>
      </c>
    </row>
    <row r="67" spans="1:33" ht="29.25" customHeight="1">
      <c r="A67" s="1"/>
      <c r="B67" s="66" t="s">
        <v>38</v>
      </c>
      <c r="C67" s="67"/>
      <c r="D67" s="67"/>
      <c r="E67" s="67"/>
      <c r="F67" s="67"/>
      <c r="G67" s="67"/>
      <c r="H67" s="68"/>
      <c r="I67" s="53">
        <v>2529.83</v>
      </c>
      <c r="J67" s="54"/>
      <c r="K67" s="53">
        <v>2529.83</v>
      </c>
      <c r="L67" s="54"/>
      <c r="M67" s="53">
        <v>2529.83</v>
      </c>
      <c r="N67" s="54"/>
      <c r="O67" s="53">
        <v>2529.83</v>
      </c>
      <c r="P67" s="54"/>
      <c r="Q67" s="53">
        <v>2529.83</v>
      </c>
      <c r="R67" s="54"/>
      <c r="S67" s="53">
        <v>2529.83</v>
      </c>
      <c r="T67" s="54"/>
      <c r="U67" s="53">
        <v>921.59</v>
      </c>
      <c r="V67" s="54"/>
      <c r="W67" s="53">
        <v>921.59</v>
      </c>
      <c r="X67" s="54"/>
      <c r="Y67" s="53">
        <v>921.59</v>
      </c>
      <c r="Z67" s="54"/>
      <c r="AA67" s="53">
        <v>921.59</v>
      </c>
      <c r="AB67" s="54"/>
      <c r="AC67" s="53">
        <v>921.59</v>
      </c>
      <c r="AD67" s="54"/>
      <c r="AE67" s="53">
        <v>921.59</v>
      </c>
      <c r="AF67" s="54"/>
      <c r="AG67" s="1">
        <f t="shared" si="2"/>
        <v>20708.52</v>
      </c>
    </row>
    <row r="68" spans="1:33">
      <c r="A68" s="1"/>
      <c r="B68" s="79"/>
      <c r="C68" s="80"/>
      <c r="D68" s="80"/>
      <c r="E68" s="80"/>
      <c r="F68" s="80"/>
      <c r="G68" s="80"/>
      <c r="H68" s="81"/>
      <c r="I68" s="53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4"/>
      <c r="AG68" s="1"/>
    </row>
    <row r="69" spans="1:33">
      <c r="A69" s="1">
        <v>4</v>
      </c>
      <c r="B69" s="73" t="s">
        <v>26</v>
      </c>
      <c r="C69" s="74"/>
      <c r="D69" s="74"/>
      <c r="E69" s="74"/>
      <c r="F69" s="74"/>
      <c r="G69" s="74"/>
      <c r="H69" s="75"/>
      <c r="I69" s="53">
        <f>I56+I14+I66+I67</f>
        <v>51844.287000000004</v>
      </c>
      <c r="J69" s="54"/>
      <c r="K69" s="53">
        <f>K56+K14+K66+K67</f>
        <v>65949.217000000004</v>
      </c>
      <c r="L69" s="54"/>
      <c r="M69" s="53">
        <f>M56+M14+M66+M67</f>
        <v>60649.437000000005</v>
      </c>
      <c r="N69" s="54"/>
      <c r="O69" s="53">
        <f>O56+O14+O66+O67</f>
        <v>60053.887000000002</v>
      </c>
      <c r="P69" s="54"/>
      <c r="Q69" s="53">
        <f>Q56+Q14+Q66+Q67</f>
        <v>54929.887000000002</v>
      </c>
      <c r="R69" s="54"/>
      <c r="S69" s="53">
        <f>S56+S14+S66+S67</f>
        <v>55485.087000000007</v>
      </c>
      <c r="T69" s="54"/>
      <c r="U69" s="53">
        <f>U56+U14+U66+U67</f>
        <v>55397.028999999995</v>
      </c>
      <c r="V69" s="54"/>
      <c r="W69" s="53">
        <f>W56+W14+W66+W67</f>
        <v>62970.268999999993</v>
      </c>
      <c r="X69" s="54"/>
      <c r="Y69" s="53">
        <f>Y56+Y14+Y66+Y67</f>
        <v>54825.293999999994</v>
      </c>
      <c r="Z69" s="54"/>
      <c r="AA69" s="53">
        <f>AA56+AA14+AA66+AA67</f>
        <v>59284.437999999995</v>
      </c>
      <c r="AB69" s="54"/>
      <c r="AC69" s="53">
        <f>AC56+AC14+AC66+AC67</f>
        <v>54074.837999999996</v>
      </c>
      <c r="AD69" s="54"/>
      <c r="AE69" s="53">
        <f>AE56+AE14+AE66+AE67</f>
        <v>56206.902000000002</v>
      </c>
      <c r="AF69" s="54"/>
      <c r="AG69" s="1">
        <f>SUM(I69:AF69)</f>
        <v>691670.57199999993</v>
      </c>
    </row>
    <row r="70" spans="1:33">
      <c r="A70" s="1"/>
      <c r="B70" s="79"/>
      <c r="C70" s="80"/>
      <c r="D70" s="80"/>
      <c r="E70" s="80"/>
      <c r="F70" s="80"/>
      <c r="G70" s="80"/>
      <c r="H70" s="81"/>
      <c r="I70" s="53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4"/>
      <c r="AG70" s="1">
        <f>SUM(I70:AE70)</f>
        <v>0</v>
      </c>
    </row>
    <row r="71" spans="1:33">
      <c r="A71" s="1">
        <v>5</v>
      </c>
      <c r="B71" s="73" t="s">
        <v>29</v>
      </c>
      <c r="C71" s="74"/>
      <c r="D71" s="74"/>
      <c r="E71" s="74"/>
      <c r="F71" s="74"/>
      <c r="G71" s="74"/>
      <c r="H71" s="75"/>
      <c r="I71" s="53">
        <f>-263962.13+I10+J10-I69</f>
        <v>-271127.26699999999</v>
      </c>
      <c r="J71" s="54"/>
      <c r="K71" s="53">
        <f>I71+K10+L10-K69</f>
        <v>-277920.27399999998</v>
      </c>
      <c r="L71" s="54"/>
      <c r="M71" s="53">
        <f>K71+M10+N10-M69</f>
        <v>-279855.26099999994</v>
      </c>
      <c r="N71" s="54"/>
      <c r="O71" s="53">
        <f>M71+O10+P10-O69</f>
        <v>-282149.76799999992</v>
      </c>
      <c r="P71" s="54"/>
      <c r="Q71" s="53">
        <f>O71+Q10+R10-Q69</f>
        <v>-284551.30499999993</v>
      </c>
      <c r="R71" s="54"/>
      <c r="S71" s="53">
        <f>Q71+S10+T10-S69</f>
        <v>-281551.19199999992</v>
      </c>
      <c r="T71" s="54"/>
      <c r="U71" s="53">
        <f>S71+U10+V10-U69</f>
        <v>-288364.64099999989</v>
      </c>
      <c r="V71" s="54"/>
      <c r="W71" s="53">
        <f>U71+W10+X10-W69</f>
        <v>-280917.65999999986</v>
      </c>
      <c r="X71" s="54"/>
      <c r="Y71" s="53">
        <f>W71+Y10+Z10-Y69</f>
        <v>-272800.94399999984</v>
      </c>
      <c r="Z71" s="54"/>
      <c r="AA71" s="53">
        <f>Y71+AA10+AB10-AA69</f>
        <v>-276972.15199999983</v>
      </c>
      <c r="AB71" s="54"/>
      <c r="AC71" s="53">
        <f>AA71+AC10+AD10-AC69</f>
        <v>-270973.47999999981</v>
      </c>
      <c r="AD71" s="54"/>
      <c r="AE71" s="53">
        <f>AC71+AE10+AF10-AE69</f>
        <v>-265784.29199999978</v>
      </c>
      <c r="AF71" s="54"/>
      <c r="AG71" s="1">
        <f>SUM(I71:AE71)</f>
        <v>-3332968.2359999986</v>
      </c>
    </row>
    <row r="72" spans="1:33">
      <c r="A72" s="1">
        <v>6</v>
      </c>
      <c r="B72" s="73" t="s">
        <v>32</v>
      </c>
      <c r="C72" s="74"/>
      <c r="D72" s="74"/>
      <c r="E72" s="74"/>
      <c r="F72" s="74"/>
      <c r="G72" s="74"/>
      <c r="H72" s="75"/>
      <c r="I72" s="53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4"/>
      <c r="AG72" s="4">
        <f>AE71</f>
        <v>-265784.29199999978</v>
      </c>
    </row>
  </sheetData>
  <mergeCells count="478">
    <mergeCell ref="AE44:AF44"/>
    <mergeCell ref="AC49:AD49"/>
    <mergeCell ref="AC48:AD48"/>
    <mergeCell ref="AC52:AD52"/>
    <mergeCell ref="AC51:AD51"/>
    <mergeCell ref="B46:H46"/>
    <mergeCell ref="B47:H47"/>
    <mergeCell ref="AA46:AB46"/>
    <mergeCell ref="AA47:AB47"/>
    <mergeCell ref="AA48:AB48"/>
    <mergeCell ref="AA49:AB49"/>
    <mergeCell ref="AC50:AD50"/>
    <mergeCell ref="B50:H50"/>
    <mergeCell ref="B51:H51"/>
    <mergeCell ref="U26:V26"/>
    <mergeCell ref="AA43:AB43"/>
    <mergeCell ref="W34:X34"/>
    <mergeCell ref="W35:X35"/>
    <mergeCell ref="AA54:AB54"/>
    <mergeCell ref="B54:H54"/>
    <mergeCell ref="B48:H48"/>
    <mergeCell ref="B49:H49"/>
    <mergeCell ref="B52:H52"/>
    <mergeCell ref="Q54:R54"/>
    <mergeCell ref="Y41:Z41"/>
    <mergeCell ref="Y43:Z43"/>
    <mergeCell ref="Y44:Z44"/>
    <mergeCell ref="Y45:Z45"/>
    <mergeCell ref="B43:H43"/>
    <mergeCell ref="B44:H44"/>
    <mergeCell ref="B45:H45"/>
    <mergeCell ref="B53:H53"/>
    <mergeCell ref="Y37:Z37"/>
    <mergeCell ref="Y38:Z38"/>
    <mergeCell ref="B39:H39"/>
    <mergeCell ref="B40:H40"/>
    <mergeCell ref="AA37:AB37"/>
    <mergeCell ref="AA38:AB38"/>
    <mergeCell ref="AC45:AD45"/>
    <mergeCell ref="W33:X33"/>
    <mergeCell ref="AC27:AD27"/>
    <mergeCell ref="U29:V29"/>
    <mergeCell ref="W29:X29"/>
    <mergeCell ref="Y29:Z29"/>
    <mergeCell ref="AA29:AB29"/>
    <mergeCell ref="AC29:AD29"/>
    <mergeCell ref="W28:X28"/>
    <mergeCell ref="U27:V27"/>
    <mergeCell ref="W27:X27"/>
    <mergeCell ref="Y27:Z27"/>
    <mergeCell ref="AA27:AB27"/>
    <mergeCell ref="AA44:AB44"/>
    <mergeCell ref="U30:V30"/>
    <mergeCell ref="U31:V31"/>
    <mergeCell ref="AA41:AB41"/>
    <mergeCell ref="AE22:AF22"/>
    <mergeCell ref="B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A22:AB22"/>
    <mergeCell ref="AC22:AD22"/>
    <mergeCell ref="I67:J67"/>
    <mergeCell ref="K67:L67"/>
    <mergeCell ref="M67:N67"/>
    <mergeCell ref="O67:P67"/>
    <mergeCell ref="Q67:R67"/>
    <mergeCell ref="S67:T67"/>
    <mergeCell ref="U67:V67"/>
    <mergeCell ref="W67:X67"/>
    <mergeCell ref="Y67:Z67"/>
    <mergeCell ref="B72:H72"/>
    <mergeCell ref="B56:H56"/>
    <mergeCell ref="B66:H66"/>
    <mergeCell ref="B55:H55"/>
    <mergeCell ref="B69:H69"/>
    <mergeCell ref="B70:H70"/>
    <mergeCell ref="B71:H71"/>
    <mergeCell ref="B62:E62"/>
    <mergeCell ref="B68:H68"/>
    <mergeCell ref="B67:H67"/>
    <mergeCell ref="B63:E63"/>
    <mergeCell ref="B64:E64"/>
    <mergeCell ref="B65:E65"/>
    <mergeCell ref="A2:AE2"/>
    <mergeCell ref="A3:AE3"/>
    <mergeCell ref="B60:E60"/>
    <mergeCell ref="B61:E61"/>
    <mergeCell ref="B57:E57"/>
    <mergeCell ref="B58:E58"/>
    <mergeCell ref="B59:E59"/>
    <mergeCell ref="B10:H10"/>
    <mergeCell ref="B11:H11"/>
    <mergeCell ref="B12:H12"/>
    <mergeCell ref="B13:H13"/>
    <mergeCell ref="B14:H14"/>
    <mergeCell ref="B15:H15"/>
    <mergeCell ref="B16:H16"/>
    <mergeCell ref="I6:J6"/>
    <mergeCell ref="B6:H6"/>
    <mergeCell ref="B7:H7"/>
    <mergeCell ref="B8:H8"/>
    <mergeCell ref="B9:H9"/>
    <mergeCell ref="K6:L6"/>
    <mergeCell ref="M6:N6"/>
    <mergeCell ref="O6:P6"/>
    <mergeCell ref="Q6:R6"/>
    <mergeCell ref="AE6:AF6"/>
    <mergeCell ref="AC6:AD6"/>
    <mergeCell ref="AA6:AB6"/>
    <mergeCell ref="Y6:Z6"/>
    <mergeCell ref="W6:X6"/>
    <mergeCell ref="U6:V6"/>
    <mergeCell ref="S6:T6"/>
    <mergeCell ref="I61:J61"/>
    <mergeCell ref="I62:J62"/>
    <mergeCell ref="I69:J69"/>
    <mergeCell ref="K56:L56"/>
    <mergeCell ref="K57:L57"/>
    <mergeCell ref="K58:L58"/>
    <mergeCell ref="K59:L59"/>
    <mergeCell ref="K60:L60"/>
    <mergeCell ref="K61:L61"/>
    <mergeCell ref="K62:L62"/>
    <mergeCell ref="K69:L69"/>
    <mergeCell ref="I56:J56"/>
    <mergeCell ref="I57:J57"/>
    <mergeCell ref="I58:J58"/>
    <mergeCell ref="I59:J59"/>
    <mergeCell ref="I60:J60"/>
    <mergeCell ref="O61:P61"/>
    <mergeCell ref="O62:P62"/>
    <mergeCell ref="K71:L71"/>
    <mergeCell ref="M56:N56"/>
    <mergeCell ref="M57:N57"/>
    <mergeCell ref="M58:N58"/>
    <mergeCell ref="M59:N59"/>
    <mergeCell ref="M60:N60"/>
    <mergeCell ref="M61:N61"/>
    <mergeCell ref="M62:N62"/>
    <mergeCell ref="M69:N69"/>
    <mergeCell ref="M71:N71"/>
    <mergeCell ref="M64:N64"/>
    <mergeCell ref="K65:L65"/>
    <mergeCell ref="M65:N65"/>
    <mergeCell ref="K64:L64"/>
    <mergeCell ref="O69:P69"/>
    <mergeCell ref="O71:P71"/>
    <mergeCell ref="Q56:R56"/>
    <mergeCell ref="Q57:R57"/>
    <mergeCell ref="Q58:R58"/>
    <mergeCell ref="Q59:R59"/>
    <mergeCell ref="Q60:R60"/>
    <mergeCell ref="Q61:R61"/>
    <mergeCell ref="Q62:R62"/>
    <mergeCell ref="Q69:R69"/>
    <mergeCell ref="Q71:R71"/>
    <mergeCell ref="O56:P56"/>
    <mergeCell ref="O57:P57"/>
    <mergeCell ref="O58:P58"/>
    <mergeCell ref="O59:P59"/>
    <mergeCell ref="O60:P60"/>
    <mergeCell ref="O64:P64"/>
    <mergeCell ref="Q64:R64"/>
    <mergeCell ref="O65:P65"/>
    <mergeCell ref="Q65:R65"/>
    <mergeCell ref="S69:T69"/>
    <mergeCell ref="S71:T71"/>
    <mergeCell ref="U56:V56"/>
    <mergeCell ref="U57:V57"/>
    <mergeCell ref="U58:V58"/>
    <mergeCell ref="U59:V59"/>
    <mergeCell ref="U60:V60"/>
    <mergeCell ref="U61:V61"/>
    <mergeCell ref="U62:V62"/>
    <mergeCell ref="U69:V69"/>
    <mergeCell ref="U71:V71"/>
    <mergeCell ref="S56:T56"/>
    <mergeCell ref="S57:T57"/>
    <mergeCell ref="S58:T58"/>
    <mergeCell ref="S59:T59"/>
    <mergeCell ref="S60:T60"/>
    <mergeCell ref="S64:T64"/>
    <mergeCell ref="U64:V64"/>
    <mergeCell ref="S65:T65"/>
    <mergeCell ref="U65:V65"/>
    <mergeCell ref="U63:V63"/>
    <mergeCell ref="S63:T63"/>
    <mergeCell ref="S61:T61"/>
    <mergeCell ref="S62:T62"/>
    <mergeCell ref="W69:X69"/>
    <mergeCell ref="W71:X71"/>
    <mergeCell ref="Y56:Z56"/>
    <mergeCell ref="Y57:Z57"/>
    <mergeCell ref="Y58:Z58"/>
    <mergeCell ref="Y59:Z59"/>
    <mergeCell ref="Y60:Z60"/>
    <mergeCell ref="Y61:Z61"/>
    <mergeCell ref="Y62:Z62"/>
    <mergeCell ref="Y69:Z69"/>
    <mergeCell ref="Y71:Z71"/>
    <mergeCell ref="W56:X56"/>
    <mergeCell ref="W57:X57"/>
    <mergeCell ref="W58:X58"/>
    <mergeCell ref="W59:X59"/>
    <mergeCell ref="W60:X60"/>
    <mergeCell ref="W64:X64"/>
    <mergeCell ref="Y64:Z64"/>
    <mergeCell ref="W65:X65"/>
    <mergeCell ref="Y65:Z65"/>
    <mergeCell ref="W63:X63"/>
    <mergeCell ref="Y63:Z63"/>
    <mergeCell ref="W61:X61"/>
    <mergeCell ref="W62:X62"/>
    <mergeCell ref="AA69:AB69"/>
    <mergeCell ref="AA71:AB71"/>
    <mergeCell ref="AC56:AD56"/>
    <mergeCell ref="AC57:AD57"/>
    <mergeCell ref="AC58:AD58"/>
    <mergeCell ref="AC59:AD59"/>
    <mergeCell ref="AC60:AD60"/>
    <mergeCell ref="AC61:AD61"/>
    <mergeCell ref="AC62:AD62"/>
    <mergeCell ref="AC69:AD69"/>
    <mergeCell ref="AC71:AD71"/>
    <mergeCell ref="AA56:AB56"/>
    <mergeCell ref="AA57:AB57"/>
    <mergeCell ref="AA58:AB58"/>
    <mergeCell ref="AA59:AB59"/>
    <mergeCell ref="AA60:AB60"/>
    <mergeCell ref="AA67:AB67"/>
    <mergeCell ref="AC67:AD67"/>
    <mergeCell ref="AC63:AD63"/>
    <mergeCell ref="AA64:AB64"/>
    <mergeCell ref="AC64:AD64"/>
    <mergeCell ref="AA65:AB65"/>
    <mergeCell ref="AA61:AB61"/>
    <mergeCell ref="AA62:AB62"/>
    <mergeCell ref="AE69:AF69"/>
    <mergeCell ref="AE71:AF71"/>
    <mergeCell ref="AE14:AF14"/>
    <mergeCell ref="AE15:AF15"/>
    <mergeCell ref="AE16:AF16"/>
    <mergeCell ref="AE56:AF56"/>
    <mergeCell ref="AE57:AF57"/>
    <mergeCell ref="AE58:AF58"/>
    <mergeCell ref="AE59:AF59"/>
    <mergeCell ref="AE60:AF60"/>
    <mergeCell ref="AE67:AF67"/>
    <mergeCell ref="AE63:AF63"/>
    <mergeCell ref="AE64:AF64"/>
    <mergeCell ref="AE61:AF61"/>
    <mergeCell ref="AE62:AF62"/>
    <mergeCell ref="AE54:AF54"/>
    <mergeCell ref="AE52:AF52"/>
    <mergeCell ref="AE65:AF65"/>
    <mergeCell ref="AE43:AF43"/>
    <mergeCell ref="AE53:AF53"/>
    <mergeCell ref="AE25:AF25"/>
    <mergeCell ref="AE26:AF26"/>
    <mergeCell ref="AE27:AF27"/>
    <mergeCell ref="AE29:AF29"/>
    <mergeCell ref="S14:T14"/>
    <mergeCell ref="Q14:R14"/>
    <mergeCell ref="O14:P14"/>
    <mergeCell ref="M14:N14"/>
    <mergeCell ref="K14:L14"/>
    <mergeCell ref="AC14:AD14"/>
    <mergeCell ref="AA14:AB14"/>
    <mergeCell ref="Y14:Z14"/>
    <mergeCell ref="W14:X14"/>
    <mergeCell ref="U14:V14"/>
    <mergeCell ref="M15:N15"/>
    <mergeCell ref="M16:N16"/>
    <mergeCell ref="O15:P15"/>
    <mergeCell ref="O16:P16"/>
    <mergeCell ref="Q15:R15"/>
    <mergeCell ref="Q16:R16"/>
    <mergeCell ref="I14:J14"/>
    <mergeCell ref="I15:J15"/>
    <mergeCell ref="I16:J16"/>
    <mergeCell ref="K15:L15"/>
    <mergeCell ref="K16:L16"/>
    <mergeCell ref="AA15:AB15"/>
    <mergeCell ref="AA16:AB16"/>
    <mergeCell ref="AC15:AD15"/>
    <mergeCell ref="AC16:AD16"/>
    <mergeCell ref="S15:T15"/>
    <mergeCell ref="S16:T16"/>
    <mergeCell ref="U15:V15"/>
    <mergeCell ref="U16:V16"/>
    <mergeCell ref="W15:X15"/>
    <mergeCell ref="W16:X16"/>
    <mergeCell ref="AC18:AD18"/>
    <mergeCell ref="AE18:AF18"/>
    <mergeCell ref="I72:AF72"/>
    <mergeCell ref="A4:Q4"/>
    <mergeCell ref="I66:J66"/>
    <mergeCell ref="K66:L66"/>
    <mergeCell ref="M66:N66"/>
    <mergeCell ref="O66:P66"/>
    <mergeCell ref="Q66:R66"/>
    <mergeCell ref="S66:T66"/>
    <mergeCell ref="U66:V66"/>
    <mergeCell ref="W66:X66"/>
    <mergeCell ref="Y66:Z66"/>
    <mergeCell ref="AA66:AB66"/>
    <mergeCell ref="AC66:AD66"/>
    <mergeCell ref="AE66:AF66"/>
    <mergeCell ref="I71:J71"/>
    <mergeCell ref="I12:AF12"/>
    <mergeCell ref="I13:AF13"/>
    <mergeCell ref="I55:AF55"/>
    <mergeCell ref="I68:AF68"/>
    <mergeCell ref="I70:AF70"/>
    <mergeCell ref="Y15:Z15"/>
    <mergeCell ref="Y16:Z16"/>
    <mergeCell ref="Y17:Z17"/>
    <mergeCell ref="AA17:AB17"/>
    <mergeCell ref="AC17:AD17"/>
    <mergeCell ref="AE17:AF17"/>
    <mergeCell ref="B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9:Z19"/>
    <mergeCell ref="AA19:AB19"/>
    <mergeCell ref="AC19:AD19"/>
    <mergeCell ref="AE19:AF19"/>
    <mergeCell ref="B18:H18"/>
    <mergeCell ref="I18:J18"/>
    <mergeCell ref="K18:L18"/>
    <mergeCell ref="M18:N18"/>
    <mergeCell ref="O18:P18"/>
    <mergeCell ref="Q18:R18"/>
    <mergeCell ref="S18:T18"/>
    <mergeCell ref="B19:H19"/>
    <mergeCell ref="I19:J19"/>
    <mergeCell ref="K19:L19"/>
    <mergeCell ref="M19:N19"/>
    <mergeCell ref="O19:P19"/>
    <mergeCell ref="Q19:R19"/>
    <mergeCell ref="S19:T19"/>
    <mergeCell ref="U19:V19"/>
    <mergeCell ref="W19:X19"/>
    <mergeCell ref="U18:V18"/>
    <mergeCell ref="W18:X18"/>
    <mergeCell ref="Y18:Z18"/>
    <mergeCell ref="AA18:AB18"/>
    <mergeCell ref="W20:X20"/>
    <mergeCell ref="Y20:Z20"/>
    <mergeCell ref="AA20:AB20"/>
    <mergeCell ref="AC20:AD20"/>
    <mergeCell ref="AE20:AF20"/>
    <mergeCell ref="K21:L21"/>
    <mergeCell ref="M21:N21"/>
    <mergeCell ref="O21:P21"/>
    <mergeCell ref="Q21:R21"/>
    <mergeCell ref="S21:T21"/>
    <mergeCell ref="U21:V21"/>
    <mergeCell ref="W21:X21"/>
    <mergeCell ref="Y21:Z21"/>
    <mergeCell ref="AA21:AB21"/>
    <mergeCell ref="AC21:AD21"/>
    <mergeCell ref="AE21:AF21"/>
    <mergeCell ref="K20:L20"/>
    <mergeCell ref="M20:N20"/>
    <mergeCell ref="O20:P20"/>
    <mergeCell ref="Q20:R20"/>
    <mergeCell ref="S20:T20"/>
    <mergeCell ref="U20:V20"/>
    <mergeCell ref="B20:H20"/>
    <mergeCell ref="B21:H21"/>
    <mergeCell ref="I20:J20"/>
    <mergeCell ref="I21:J21"/>
    <mergeCell ref="B26:H26"/>
    <mergeCell ref="I26:J26"/>
    <mergeCell ref="I29:J29"/>
    <mergeCell ref="B29:H29"/>
    <mergeCell ref="B25:H25"/>
    <mergeCell ref="I25:J25"/>
    <mergeCell ref="B27:H27"/>
    <mergeCell ref="B24:H24"/>
    <mergeCell ref="B28:H28"/>
    <mergeCell ref="AC65:AD65"/>
    <mergeCell ref="I63:J63"/>
    <mergeCell ref="I64:J64"/>
    <mergeCell ref="I65:J65"/>
    <mergeCell ref="K63:L63"/>
    <mergeCell ref="M63:N63"/>
    <mergeCell ref="O63:P63"/>
    <mergeCell ref="Q63:R63"/>
    <mergeCell ref="I54:J54"/>
    <mergeCell ref="K54:L54"/>
    <mergeCell ref="M54:N54"/>
    <mergeCell ref="O54:P54"/>
    <mergeCell ref="AA63:AB63"/>
    <mergeCell ref="S54:T54"/>
    <mergeCell ref="U54:V54"/>
    <mergeCell ref="W54:X54"/>
    <mergeCell ref="Y54:Z54"/>
    <mergeCell ref="AC54:AD54"/>
    <mergeCell ref="AC25:AD25"/>
    <mergeCell ref="K26:L26"/>
    <mergeCell ref="M26:N26"/>
    <mergeCell ref="O26:P26"/>
    <mergeCell ref="AC26:AD26"/>
    <mergeCell ref="O24:P24"/>
    <mergeCell ref="Q27:R27"/>
    <mergeCell ref="S27:T27"/>
    <mergeCell ref="K27:L27"/>
    <mergeCell ref="W26:X26"/>
    <mergeCell ref="Y26:Z26"/>
    <mergeCell ref="AA26:AB26"/>
    <mergeCell ref="W25:X25"/>
    <mergeCell ref="Y25:Z25"/>
    <mergeCell ref="AA25:AB25"/>
    <mergeCell ref="M27:N27"/>
    <mergeCell ref="K25:L25"/>
    <mergeCell ref="U25:V25"/>
    <mergeCell ref="S25:T25"/>
    <mergeCell ref="M25:N25"/>
    <mergeCell ref="O25:P25"/>
    <mergeCell ref="Q25:R25"/>
    <mergeCell ref="Q26:R26"/>
    <mergeCell ref="S26:T26"/>
    <mergeCell ref="Y23:Z23"/>
    <mergeCell ref="AA23:AB23"/>
    <mergeCell ref="AC23:AD23"/>
    <mergeCell ref="AE23:AF23"/>
    <mergeCell ref="B23:H23"/>
    <mergeCell ref="I23:J23"/>
    <mergeCell ref="K23:L23"/>
    <mergeCell ref="M23:N23"/>
    <mergeCell ref="O23:P23"/>
    <mergeCell ref="Q23:R23"/>
    <mergeCell ref="S23:T23"/>
    <mergeCell ref="U23:V23"/>
    <mergeCell ref="W23:X23"/>
    <mergeCell ref="S28:T28"/>
    <mergeCell ref="B30:H30"/>
    <mergeCell ref="B33:H33"/>
    <mergeCell ref="B34:H34"/>
    <mergeCell ref="K29:L29"/>
    <mergeCell ref="M29:N29"/>
    <mergeCell ref="O29:P29"/>
    <mergeCell ref="S29:T29"/>
    <mergeCell ref="O27:P27"/>
    <mergeCell ref="I27:J27"/>
    <mergeCell ref="Q29:R29"/>
    <mergeCell ref="B42:H42"/>
    <mergeCell ref="AC42:AD42"/>
    <mergeCell ref="B32:H32"/>
    <mergeCell ref="B36:H36"/>
    <mergeCell ref="B37:H37"/>
    <mergeCell ref="B38:H38"/>
    <mergeCell ref="B41:H41"/>
    <mergeCell ref="B35:H35"/>
    <mergeCell ref="B31:H31"/>
    <mergeCell ref="U32:V32"/>
    <mergeCell ref="W36:X36"/>
    <mergeCell ref="AA39:AB39"/>
    <mergeCell ref="AA40:AB40"/>
    <mergeCell ref="AC41:AD41"/>
    <mergeCell ref="W32:X32"/>
    <mergeCell ref="Y32:Z32"/>
    <mergeCell ref="Y36:Z36"/>
  </mergeCells>
  <pageMargins left="0.19685039370078741" right="0.19685039370078741" top="0.35433070866141736" bottom="0.35433070866141736" header="0" footer="0"/>
  <pageSetup paperSize="9" scale="3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2021-02-01T05:11:33Z</dcterms:modified>
</cp:coreProperties>
</file>