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35" i="1"/>
  <c r="AD34"/>
  <c r="AD33"/>
  <c r="AD32"/>
  <c r="AD31"/>
  <c r="AD30"/>
  <c r="Z14"/>
  <c r="AB14"/>
  <c r="V11"/>
  <c r="X14"/>
  <c r="V14"/>
  <c r="L9"/>
  <c r="AD14"/>
  <c r="H14"/>
  <c r="P35"/>
  <c r="P34"/>
  <c r="P33"/>
  <c r="P32"/>
  <c r="P31"/>
  <c r="P30"/>
  <c r="P29" s="1"/>
  <c r="N35"/>
  <c r="N34"/>
  <c r="N33"/>
  <c r="N32"/>
  <c r="N31"/>
  <c r="N30"/>
  <c r="N29" s="1"/>
  <c r="L35"/>
  <c r="L34"/>
  <c r="L33"/>
  <c r="L32"/>
  <c r="L31"/>
  <c r="L30"/>
  <c r="L29" s="1"/>
  <c r="J35"/>
  <c r="J34"/>
  <c r="J33"/>
  <c r="J32"/>
  <c r="J31"/>
  <c r="J30"/>
  <c r="J29" s="1"/>
  <c r="H35"/>
  <c r="H34"/>
  <c r="H33"/>
  <c r="H32"/>
  <c r="H31"/>
  <c r="H30"/>
  <c r="H29" s="1"/>
  <c r="AF10"/>
  <c r="AF9"/>
  <c r="J14"/>
  <c r="L14"/>
  <c r="N14"/>
  <c r="P14"/>
  <c r="R14"/>
  <c r="T14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6"/>
  <c r="AF39"/>
  <c r="AD29"/>
  <c r="AB35"/>
  <c r="AB34"/>
  <c r="AB33"/>
  <c r="AB32"/>
  <c r="AB31"/>
  <c r="AB30"/>
  <c r="AB29" s="1"/>
  <c r="Z35"/>
  <c r="Z34"/>
  <c r="Z33"/>
  <c r="Z32"/>
  <c r="Z31"/>
  <c r="Z30"/>
  <c r="Z29" s="1"/>
  <c r="X35"/>
  <c r="X34"/>
  <c r="X33"/>
  <c r="X32"/>
  <c r="X31"/>
  <c r="X30"/>
  <c r="X29" s="1"/>
  <c r="V35"/>
  <c r="V34"/>
  <c r="V33"/>
  <c r="V32"/>
  <c r="V31"/>
  <c r="V30"/>
  <c r="V29" s="1"/>
  <c r="T35"/>
  <c r="T34"/>
  <c r="T33"/>
  <c r="T32"/>
  <c r="T31"/>
  <c r="T30"/>
  <c r="T29" s="1"/>
  <c r="R35"/>
  <c r="R34"/>
  <c r="R33"/>
  <c r="R32"/>
  <c r="R31"/>
  <c r="R30"/>
  <c r="R29" s="1"/>
  <c r="AD38" l="1"/>
  <c r="AB38"/>
  <c r="Z38"/>
  <c r="X38"/>
  <c r="V38"/>
  <c r="T38"/>
  <c r="R38"/>
  <c r="P38"/>
  <c r="N38"/>
  <c r="L38"/>
  <c r="J38"/>
  <c r="H38"/>
  <c r="H40" s="1"/>
  <c r="AF14"/>
  <c r="L11" l="1"/>
  <c r="N8" l="1"/>
  <c r="N11" s="1"/>
  <c r="P8" l="1"/>
  <c r="P11" s="1"/>
  <c r="R8" s="1"/>
  <c r="R11" s="1"/>
  <c r="T8" s="1"/>
  <c r="T11" s="1"/>
  <c r="V8" s="1"/>
  <c r="X8" l="1"/>
  <c r="X11" l="1"/>
  <c r="Z8" s="1"/>
  <c r="Z11" l="1"/>
  <c r="AB8" s="1"/>
  <c r="AB11" l="1"/>
  <c r="AD8" s="1"/>
  <c r="AF8" l="1"/>
  <c r="AD11"/>
  <c r="AF11" s="1"/>
  <c r="AF34" l="1"/>
  <c r="AF33"/>
  <c r="AF32"/>
  <c r="AF31"/>
  <c r="AF35"/>
  <c r="AF29"/>
  <c r="AF30"/>
  <c r="AF38" l="1"/>
  <c r="J40" l="1"/>
  <c r="L40" s="1"/>
  <c r="N40" s="1"/>
  <c r="P40" s="1"/>
  <c r="R40" s="1"/>
  <c r="T40" s="1"/>
  <c r="V40" s="1"/>
  <c r="X40" s="1"/>
  <c r="Z40" s="1"/>
  <c r="AB40" s="1"/>
  <c r="AD40" s="1"/>
  <c r="AF41" s="1"/>
  <c r="AF40" l="1"/>
</calcChain>
</file>

<file path=xl/sharedStrings.xml><?xml version="1.0" encoding="utf-8"?>
<sst xmlns="http://schemas.openxmlformats.org/spreadsheetml/2006/main" count="71" uniqueCount="41">
  <si>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</si>
  <si>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</si>
  <si>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</si>
  <si>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</si>
  <si>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</si>
  <si>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</si>
  <si>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</si>
  <si>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</si>
  <si>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</si>
  <si>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</si>
  <si>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</si>
  <si>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</si>
  <si>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</si>
  <si>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</si>
  <si>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</si>
  <si>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</si>
  <si>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</si>
  <si>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</si>
  <si>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</si>
  <si>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</si>
  <si>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</si>
  <si>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</si>
  <si>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</si>
  <si>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</si>
  <si>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</si>
  <si>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</si>
  <si>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</si>
  <si>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</si>
  <si>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</si>
  <si>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</si>
  <si>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</si>
  <si>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</si>
  <si>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</si>
  <si>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</si>
  <si>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</si>
  <si>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</si>
  <si>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</si>
  <si>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ул.Пролетарская 1Б,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</si>
  <si>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2020 год</t>
  </si>
  <si>
    <t>прочистка канализации</t>
  </si>
  <si>
    <t>санитарная обработка общего имущества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</si>
</sst>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1"/>
  <sheetViews>
    <sheetView tabSelected="1" topLeftCell="D1" zoomScale="70" zoomScaleNormal="70" workbookViewId="0">
      <selection activeCell="AE11" sqref="AE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710937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5"/>
    </row>
    <row r="3" spans="1:32">
      <c r="A3" s="47" t="s">
        <v>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5"/>
    </row>
    <row r="4" spans="1:32">
      <c r="A4" s="52" t="s">
        <v>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6">
        <v>355.6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32" t="s">
        <v>1</v>
      </c>
      <c r="C6" s="33"/>
      <c r="D6" s="33"/>
      <c r="E6" s="33"/>
      <c r="F6" s="33"/>
      <c r="G6" s="34"/>
      <c r="H6" s="49" t="s">
        <v>2</v>
      </c>
      <c r="I6" s="50"/>
      <c r="J6" s="49" t="s">
        <v>3</v>
      </c>
      <c r="K6" s="50"/>
      <c r="L6" s="49" t="s">
        <v>4</v>
      </c>
      <c r="M6" s="50"/>
      <c r="N6" s="49" t="s">
        <v>5</v>
      </c>
      <c r="O6" s="50"/>
      <c r="P6" s="49" t="s">
        <v>6</v>
      </c>
      <c r="Q6" s="50"/>
      <c r="R6" s="49" t="s">
        <v>7</v>
      </c>
      <c r="S6" s="50"/>
      <c r="T6" s="49" t="s">
        <v>8</v>
      </c>
      <c r="U6" s="50"/>
      <c r="V6" s="49" t="s">
        <v>9</v>
      </c>
      <c r="W6" s="50"/>
      <c r="X6" s="49" t="s">
        <v>10</v>
      </c>
      <c r="Y6" s="50"/>
      <c r="Z6" s="49" t="s">
        <v>11</v>
      </c>
      <c r="AA6" s="50"/>
      <c r="AB6" s="49" t="s">
        <v>12</v>
      </c>
      <c r="AC6" s="50"/>
      <c r="AD6" s="49" t="s">
        <v>13</v>
      </c>
      <c r="AE6" s="50"/>
      <c r="AF6" s="1" t="s">
        <v>31</v>
      </c>
    </row>
    <row r="7" spans="1:32">
      <c r="A7" s="1">
        <v>1</v>
      </c>
      <c r="B7" s="35" t="s">
        <v>14</v>
      </c>
      <c r="C7" s="36"/>
      <c r="D7" s="36"/>
      <c r="E7" s="36"/>
      <c r="F7" s="36"/>
      <c r="G7" s="37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41" t="s">
        <v>15</v>
      </c>
      <c r="C8" s="42"/>
      <c r="D8" s="42"/>
      <c r="E8" s="42"/>
      <c r="F8" s="42"/>
      <c r="G8" s="43"/>
      <c r="H8" s="7">
        <v>15044.87</v>
      </c>
      <c r="I8" s="7">
        <v>0</v>
      </c>
      <c r="J8" s="7">
        <f>H11</f>
        <v>16414.010000000002</v>
      </c>
      <c r="K8" s="7">
        <f>I11</f>
        <v>0</v>
      </c>
      <c r="L8" s="7">
        <f t="shared" ref="L8:AE8" si="0">J11</f>
        <v>17651.800000000003</v>
      </c>
      <c r="M8" s="7">
        <f t="shared" si="0"/>
        <v>0</v>
      </c>
      <c r="N8" s="7">
        <f t="shared" si="0"/>
        <v>8567.9500000000025</v>
      </c>
      <c r="O8" s="7">
        <f t="shared" si="0"/>
        <v>0</v>
      </c>
      <c r="P8" s="7">
        <f t="shared" si="0"/>
        <v>10213.720000000003</v>
      </c>
      <c r="Q8" s="7">
        <f t="shared" si="0"/>
        <v>0</v>
      </c>
      <c r="R8" s="7">
        <f t="shared" si="0"/>
        <v>11485.110000000004</v>
      </c>
      <c r="S8" s="7">
        <f t="shared" si="0"/>
        <v>0</v>
      </c>
      <c r="T8" s="7">
        <f t="shared" si="0"/>
        <v>11659.210000000003</v>
      </c>
      <c r="U8" s="7">
        <f t="shared" si="0"/>
        <v>0</v>
      </c>
      <c r="V8" s="7">
        <f t="shared" si="0"/>
        <v>9670.2700000000023</v>
      </c>
      <c r="W8" s="7">
        <f t="shared" si="0"/>
        <v>0</v>
      </c>
      <c r="X8" s="7">
        <f t="shared" si="0"/>
        <v>11480.340000000004</v>
      </c>
      <c r="Y8" s="7">
        <f t="shared" si="0"/>
        <v>0</v>
      </c>
      <c r="Z8" s="7">
        <f t="shared" si="0"/>
        <v>10616.110000000004</v>
      </c>
      <c r="AA8" s="7">
        <f t="shared" si="0"/>
        <v>0</v>
      </c>
      <c r="AB8" s="7">
        <f t="shared" si="0"/>
        <v>12946.860000000004</v>
      </c>
      <c r="AC8" s="7">
        <f t="shared" si="0"/>
        <v>0</v>
      </c>
      <c r="AD8" s="7">
        <f t="shared" si="0"/>
        <v>14010.520000000004</v>
      </c>
      <c r="AE8" s="7">
        <f t="shared" si="0"/>
        <v>0</v>
      </c>
      <c r="AF8" s="1">
        <f>SUM(H8:AD8)</f>
        <v>149760.77000000002</v>
      </c>
    </row>
    <row r="9" spans="1:32">
      <c r="A9" s="1"/>
      <c r="B9" s="41" t="s">
        <v>16</v>
      </c>
      <c r="C9" s="42"/>
      <c r="D9" s="42"/>
      <c r="E9" s="42"/>
      <c r="F9" s="42"/>
      <c r="G9" s="43"/>
      <c r="H9" s="7">
        <v>4622.8</v>
      </c>
      <c r="I9" s="7">
        <v>0</v>
      </c>
      <c r="J9" s="7">
        <v>4622.8</v>
      </c>
      <c r="K9" s="7">
        <v>0</v>
      </c>
      <c r="L9" s="7">
        <f>4622.8-9880.75</f>
        <v>-5257.95</v>
      </c>
      <c r="M9" s="7">
        <v>0</v>
      </c>
      <c r="N9" s="7">
        <v>4622.8</v>
      </c>
      <c r="O9" s="7">
        <v>0</v>
      </c>
      <c r="P9" s="7">
        <v>4622.8</v>
      </c>
      <c r="Q9" s="7">
        <v>0</v>
      </c>
      <c r="R9" s="7">
        <v>4622.8</v>
      </c>
      <c r="S9" s="7">
        <v>0</v>
      </c>
      <c r="T9" s="7">
        <v>4622.8</v>
      </c>
      <c r="U9" s="7">
        <v>0</v>
      </c>
      <c r="V9" s="7">
        <v>4622.8</v>
      </c>
      <c r="W9" s="7">
        <v>0</v>
      </c>
      <c r="X9" s="7">
        <v>4622.8</v>
      </c>
      <c r="Y9" s="7">
        <v>0</v>
      </c>
      <c r="Z9" s="7">
        <v>4622.8</v>
      </c>
      <c r="AA9" s="7">
        <v>0</v>
      </c>
      <c r="AB9" s="7">
        <v>4622.8</v>
      </c>
      <c r="AC9" s="7">
        <v>0</v>
      </c>
      <c r="AD9" s="7">
        <v>4782.84</v>
      </c>
      <c r="AE9" s="7">
        <v>0</v>
      </c>
      <c r="AF9" s="1">
        <f>SUM(H9:AE9)</f>
        <v>45752.89</v>
      </c>
    </row>
    <row r="10" spans="1:32">
      <c r="A10" s="1"/>
      <c r="B10" s="41" t="s">
        <v>17</v>
      </c>
      <c r="C10" s="42"/>
      <c r="D10" s="42"/>
      <c r="E10" s="42"/>
      <c r="F10" s="42"/>
      <c r="G10" s="43"/>
      <c r="H10" s="7">
        <v>3253.66</v>
      </c>
      <c r="I10" s="7">
        <v>0</v>
      </c>
      <c r="J10" s="7">
        <v>3385.01</v>
      </c>
      <c r="K10" s="7">
        <v>0</v>
      </c>
      <c r="L10" s="7">
        <v>3825.9</v>
      </c>
      <c r="M10" s="7">
        <v>0</v>
      </c>
      <c r="N10" s="7">
        <v>2977.03</v>
      </c>
      <c r="O10" s="7">
        <v>0</v>
      </c>
      <c r="P10" s="7">
        <v>3351.41</v>
      </c>
      <c r="Q10" s="7">
        <v>0</v>
      </c>
      <c r="R10" s="7">
        <v>4448.7</v>
      </c>
      <c r="S10" s="7">
        <v>0</v>
      </c>
      <c r="T10" s="7">
        <v>6611.74</v>
      </c>
      <c r="U10" s="7">
        <v>0</v>
      </c>
      <c r="V10" s="7">
        <v>2812.73</v>
      </c>
      <c r="W10" s="7">
        <v>0</v>
      </c>
      <c r="X10" s="7">
        <v>5487.03</v>
      </c>
      <c r="Y10" s="7">
        <v>0</v>
      </c>
      <c r="Z10" s="7">
        <v>2292.0500000000002</v>
      </c>
      <c r="AA10" s="7">
        <v>0</v>
      </c>
      <c r="AB10" s="7">
        <v>3559.14</v>
      </c>
      <c r="AC10" s="7">
        <v>0</v>
      </c>
      <c r="AD10" s="7">
        <v>3035.37</v>
      </c>
      <c r="AE10" s="7">
        <v>0</v>
      </c>
      <c r="AF10" s="1">
        <f>SUM(H10:AE10)</f>
        <v>45039.770000000011</v>
      </c>
    </row>
    <row r="11" spans="1:32">
      <c r="A11" s="1"/>
      <c r="B11" s="41" t="s">
        <v>18</v>
      </c>
      <c r="C11" s="42"/>
      <c r="D11" s="42"/>
      <c r="E11" s="42"/>
      <c r="F11" s="42"/>
      <c r="G11" s="43"/>
      <c r="H11" s="7">
        <f>H8+H9-H10</f>
        <v>16414.010000000002</v>
      </c>
      <c r="I11" s="7">
        <f t="shared" ref="I11:AE11" si="1">I8+I9-I10</f>
        <v>0</v>
      </c>
      <c r="J11" s="7">
        <f t="shared" si="1"/>
        <v>17651.800000000003</v>
      </c>
      <c r="K11" s="7">
        <f t="shared" si="1"/>
        <v>0</v>
      </c>
      <c r="L11" s="7">
        <f t="shared" si="1"/>
        <v>8567.9500000000025</v>
      </c>
      <c r="M11" s="7">
        <f t="shared" si="1"/>
        <v>0</v>
      </c>
      <c r="N11" s="7">
        <f t="shared" si="1"/>
        <v>10213.720000000003</v>
      </c>
      <c r="O11" s="7">
        <f t="shared" si="1"/>
        <v>0</v>
      </c>
      <c r="P11" s="7">
        <f t="shared" si="1"/>
        <v>11485.110000000004</v>
      </c>
      <c r="Q11" s="7">
        <f t="shared" si="1"/>
        <v>0</v>
      </c>
      <c r="R11" s="7">
        <f t="shared" si="1"/>
        <v>11659.210000000003</v>
      </c>
      <c r="S11" s="7">
        <f t="shared" si="1"/>
        <v>0</v>
      </c>
      <c r="T11" s="7">
        <f t="shared" si="1"/>
        <v>9670.2700000000023</v>
      </c>
      <c r="U11" s="7">
        <f t="shared" si="1"/>
        <v>0</v>
      </c>
      <c r="V11" s="7">
        <f>V8+V9-V10</f>
        <v>11480.340000000004</v>
      </c>
      <c r="W11" s="7">
        <f t="shared" si="1"/>
        <v>0</v>
      </c>
      <c r="X11" s="7">
        <f t="shared" si="1"/>
        <v>10616.110000000004</v>
      </c>
      <c r="Y11" s="7">
        <f t="shared" si="1"/>
        <v>0</v>
      </c>
      <c r="Z11" s="7">
        <f t="shared" si="1"/>
        <v>12946.860000000004</v>
      </c>
      <c r="AA11" s="7">
        <f t="shared" si="1"/>
        <v>0</v>
      </c>
      <c r="AB11" s="7">
        <f t="shared" si="1"/>
        <v>14010.520000000004</v>
      </c>
      <c r="AC11" s="7">
        <f t="shared" si="1"/>
        <v>0</v>
      </c>
      <c r="AD11" s="7">
        <f t="shared" si="1"/>
        <v>15757.990000000005</v>
      </c>
      <c r="AE11" s="7">
        <f t="shared" si="1"/>
        <v>0</v>
      </c>
      <c r="AF11" s="1">
        <f>SUM(H11:AD11)</f>
        <v>150473.89000000001</v>
      </c>
    </row>
    <row r="12" spans="1:32">
      <c r="A12" s="1"/>
      <c r="B12" s="41"/>
      <c r="C12" s="42"/>
      <c r="D12" s="42"/>
      <c r="E12" s="42"/>
      <c r="F12" s="42"/>
      <c r="G12" s="43"/>
      <c r="H12" s="3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31"/>
      <c r="AF12" s="1"/>
    </row>
    <row r="13" spans="1:32">
      <c r="A13" s="1"/>
      <c r="B13" s="35" t="s">
        <v>19</v>
      </c>
      <c r="C13" s="36"/>
      <c r="D13" s="36"/>
      <c r="E13" s="36"/>
      <c r="F13" s="36"/>
      <c r="G13" s="37"/>
      <c r="H13" s="3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31"/>
      <c r="AF13" s="1"/>
    </row>
    <row r="14" spans="1:32">
      <c r="A14" s="1">
        <v>2</v>
      </c>
      <c r="B14" s="38" t="s">
        <v>28</v>
      </c>
      <c r="C14" s="39"/>
      <c r="D14" s="39"/>
      <c r="E14" s="39"/>
      <c r="F14" s="39"/>
      <c r="G14" s="40"/>
      <c r="H14" s="30">
        <f>SUM(H15:I19)</f>
        <v>0</v>
      </c>
      <c r="I14" s="31"/>
      <c r="J14" s="30">
        <f>SUM(J15:K19)</f>
        <v>0</v>
      </c>
      <c r="K14" s="31"/>
      <c r="L14" s="30">
        <f>SUM(L15:M19)</f>
        <v>0</v>
      </c>
      <c r="M14" s="31"/>
      <c r="N14" s="30">
        <f>SUM(N15:O19)</f>
        <v>4202.8100000000004</v>
      </c>
      <c r="O14" s="31"/>
      <c r="P14" s="30">
        <f>SUM(P15:Q19)</f>
        <v>1681.3</v>
      </c>
      <c r="Q14" s="31"/>
      <c r="R14" s="30">
        <f>SUM(R15:S19)</f>
        <v>2076.9</v>
      </c>
      <c r="S14" s="31"/>
      <c r="T14" s="30">
        <f>SUM(T15:U19)</f>
        <v>2274.6999999999998</v>
      </c>
      <c r="U14" s="31"/>
      <c r="V14" s="30">
        <f>SUM(V15:W21)</f>
        <v>2076.9</v>
      </c>
      <c r="W14" s="31"/>
      <c r="X14" s="30">
        <f>SUM(X15:Y26)</f>
        <v>2175.8000000000002</v>
      </c>
      <c r="Y14" s="31"/>
      <c r="Z14" s="30">
        <f>SUM(Z15:AA26)</f>
        <v>2175.8000000000002</v>
      </c>
      <c r="AA14" s="31"/>
      <c r="AB14" s="30">
        <f>SUM(AB15:AC26)</f>
        <v>1978</v>
      </c>
      <c r="AC14" s="31"/>
      <c r="AD14" s="30">
        <f>SUM(AD15:AE27)</f>
        <v>2274.6999999999998</v>
      </c>
      <c r="AE14" s="31"/>
      <c r="AF14" s="1">
        <f>SUM(H14:AD14)</f>
        <v>20916.91</v>
      </c>
    </row>
    <row r="15" spans="1:32" ht="33" customHeight="1">
      <c r="A15" s="1"/>
      <c r="B15" s="44" t="s">
        <v>39</v>
      </c>
      <c r="C15" s="45"/>
      <c r="D15" s="45"/>
      <c r="E15" s="45"/>
      <c r="F15" s="45"/>
      <c r="G15" s="46"/>
      <c r="H15" s="30"/>
      <c r="I15" s="31"/>
      <c r="J15" s="30"/>
      <c r="K15" s="31"/>
      <c r="L15" s="30"/>
      <c r="M15" s="31"/>
      <c r="N15" s="30">
        <v>2027.01</v>
      </c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1"/>
    </row>
    <row r="16" spans="1:32" ht="33" customHeight="1">
      <c r="A16" s="1"/>
      <c r="B16" s="27" t="s">
        <v>40</v>
      </c>
      <c r="C16" s="28"/>
      <c r="D16" s="28"/>
      <c r="E16" s="28"/>
      <c r="F16" s="28"/>
      <c r="G16" s="29"/>
      <c r="H16" s="30"/>
      <c r="I16" s="31"/>
      <c r="J16" s="30"/>
      <c r="K16" s="31"/>
      <c r="L16" s="30"/>
      <c r="M16" s="31"/>
      <c r="N16" s="30">
        <v>2175.8000000000002</v>
      </c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1"/>
    </row>
    <row r="17" spans="1:32" ht="32.25" customHeight="1">
      <c r="A17" s="1"/>
      <c r="B17" s="27" t="s">
        <v>40</v>
      </c>
      <c r="C17" s="28"/>
      <c r="D17" s="28"/>
      <c r="E17" s="28"/>
      <c r="F17" s="28"/>
      <c r="G17" s="29"/>
      <c r="H17" s="30"/>
      <c r="I17" s="31"/>
      <c r="J17" s="30"/>
      <c r="K17" s="31"/>
      <c r="L17" s="30"/>
      <c r="M17" s="31"/>
      <c r="N17" s="30"/>
      <c r="O17" s="31"/>
      <c r="P17" s="30">
        <v>1681.3</v>
      </c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1"/>
    </row>
    <row r="18" spans="1:32" ht="33" customHeight="1">
      <c r="A18" s="1"/>
      <c r="B18" s="27" t="s">
        <v>40</v>
      </c>
      <c r="C18" s="28"/>
      <c r="D18" s="28"/>
      <c r="E18" s="28"/>
      <c r="F18" s="28"/>
      <c r="G18" s="29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>
        <v>2076.9</v>
      </c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1"/>
    </row>
    <row r="19" spans="1:32" ht="33" customHeight="1">
      <c r="A19" s="1"/>
      <c r="B19" s="44" t="s">
        <v>40</v>
      </c>
      <c r="C19" s="45"/>
      <c r="D19" s="45"/>
      <c r="E19" s="45"/>
      <c r="F19" s="45"/>
      <c r="G19" s="46"/>
      <c r="H19" s="30"/>
      <c r="I19" s="31"/>
      <c r="J19" s="30"/>
      <c r="K19" s="31"/>
      <c r="L19" s="30"/>
      <c r="M19" s="31"/>
      <c r="N19" s="30"/>
      <c r="O19" s="31"/>
      <c r="P19" s="30"/>
      <c r="Q19" s="31"/>
      <c r="R19" s="30"/>
      <c r="S19" s="31"/>
      <c r="T19" s="30">
        <v>2274.6999999999998</v>
      </c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1"/>
    </row>
    <row r="20" spans="1:32" ht="33" customHeight="1">
      <c r="A20" s="1"/>
      <c r="B20" s="27" t="s">
        <v>40</v>
      </c>
      <c r="C20" s="28"/>
      <c r="D20" s="28"/>
      <c r="E20" s="28"/>
      <c r="F20" s="28"/>
      <c r="G20" s="29"/>
      <c r="H20" s="10"/>
      <c r="I20" s="11"/>
      <c r="J20" s="12"/>
      <c r="K20" s="11"/>
      <c r="L20" s="12"/>
      <c r="M20" s="11"/>
      <c r="N20" s="12"/>
      <c r="O20" s="11"/>
      <c r="P20" s="12"/>
      <c r="Q20" s="11"/>
      <c r="R20" s="12"/>
      <c r="S20" s="11"/>
      <c r="T20" s="12"/>
      <c r="U20" s="11"/>
      <c r="V20" s="30">
        <v>2076.9</v>
      </c>
      <c r="W20" s="31"/>
      <c r="X20" s="12"/>
      <c r="Y20" s="11"/>
      <c r="Z20" s="12"/>
      <c r="AA20" s="11"/>
      <c r="AB20" s="12"/>
      <c r="AC20" s="11"/>
      <c r="AD20" s="30"/>
      <c r="AE20" s="31"/>
      <c r="AF20" s="1"/>
    </row>
    <row r="21" spans="1:32" ht="33" customHeight="1">
      <c r="A21" s="1"/>
      <c r="B21" s="27" t="s">
        <v>40</v>
      </c>
      <c r="C21" s="28"/>
      <c r="D21" s="28"/>
      <c r="E21" s="28"/>
      <c r="F21" s="28"/>
      <c r="G21" s="29"/>
      <c r="H21" s="18"/>
      <c r="I21" s="19"/>
      <c r="J21" s="20"/>
      <c r="K21" s="19"/>
      <c r="L21" s="20"/>
      <c r="M21" s="19"/>
      <c r="N21" s="20"/>
      <c r="O21" s="19"/>
      <c r="P21" s="20"/>
      <c r="Q21" s="19"/>
      <c r="R21" s="20"/>
      <c r="S21" s="19"/>
      <c r="T21" s="20"/>
      <c r="U21" s="19"/>
      <c r="V21" s="20"/>
      <c r="W21" s="19"/>
      <c r="X21" s="30">
        <v>2175.8000000000002</v>
      </c>
      <c r="Y21" s="31"/>
      <c r="Z21" s="20"/>
      <c r="AA21" s="19"/>
      <c r="AB21" s="20"/>
      <c r="AC21" s="19"/>
      <c r="AD21" s="18"/>
      <c r="AE21" s="19"/>
      <c r="AF21" s="1"/>
    </row>
    <row r="22" spans="1:32" ht="33" customHeight="1">
      <c r="A22" s="1"/>
      <c r="B22" s="27" t="s">
        <v>40</v>
      </c>
      <c r="C22" s="28"/>
      <c r="D22" s="28"/>
      <c r="E22" s="28"/>
      <c r="F22" s="28"/>
      <c r="G22" s="29"/>
      <c r="H22" s="21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  <c r="Y22" s="22"/>
      <c r="Z22" s="30">
        <v>2175.8000000000002</v>
      </c>
      <c r="AA22" s="31"/>
      <c r="AB22" s="23"/>
      <c r="AC22" s="22"/>
      <c r="AD22" s="21"/>
      <c r="AE22" s="22"/>
      <c r="AF22" s="1"/>
    </row>
    <row r="23" spans="1:32" ht="33" customHeight="1">
      <c r="A23" s="1"/>
      <c r="B23" s="27" t="s">
        <v>40</v>
      </c>
      <c r="C23" s="28"/>
      <c r="D23" s="28"/>
      <c r="E23" s="28"/>
      <c r="F23" s="28"/>
      <c r="G23" s="29"/>
      <c r="H23" s="21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3"/>
      <c r="W23" s="22"/>
      <c r="X23" s="23"/>
      <c r="Y23" s="22"/>
      <c r="Z23" s="23"/>
      <c r="AA23" s="22"/>
      <c r="AB23" s="30">
        <v>1978</v>
      </c>
      <c r="AC23" s="31"/>
      <c r="AD23" s="21"/>
      <c r="AE23" s="22"/>
      <c r="AF23" s="1"/>
    </row>
    <row r="24" spans="1:32" ht="33" customHeight="1">
      <c r="A24" s="1"/>
      <c r="B24" s="27" t="s">
        <v>40</v>
      </c>
      <c r="C24" s="28"/>
      <c r="D24" s="28"/>
      <c r="E24" s="28"/>
      <c r="F24" s="28"/>
      <c r="G24" s="29"/>
      <c r="H24" s="21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3"/>
      <c r="Y24" s="22"/>
      <c r="Z24" s="23"/>
      <c r="AA24" s="22"/>
      <c r="AB24" s="23"/>
      <c r="AC24" s="22"/>
      <c r="AD24" s="30">
        <v>2274.6999999999998</v>
      </c>
      <c r="AE24" s="31"/>
      <c r="AF24" s="1"/>
    </row>
    <row r="25" spans="1:32" ht="33" customHeight="1">
      <c r="A25" s="1"/>
      <c r="B25" s="15"/>
      <c r="C25" s="16"/>
      <c r="D25" s="16"/>
      <c r="E25" s="16"/>
      <c r="F25" s="24"/>
      <c r="G25" s="17"/>
      <c r="H25" s="18"/>
      <c r="I25" s="19"/>
      <c r="J25" s="20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19"/>
      <c r="V25" s="20"/>
      <c r="W25" s="19"/>
      <c r="X25" s="20"/>
      <c r="Y25" s="19"/>
      <c r="Z25" s="20"/>
      <c r="AA25" s="19"/>
      <c r="AB25" s="20"/>
      <c r="AC25" s="19"/>
      <c r="AD25" s="18"/>
      <c r="AE25" s="19"/>
      <c r="AF25" s="1"/>
    </row>
    <row r="26" spans="1:32" ht="33" customHeight="1">
      <c r="A26" s="1"/>
      <c r="B26" s="15"/>
      <c r="C26" s="16"/>
      <c r="D26" s="16"/>
      <c r="E26" s="16"/>
      <c r="F26" s="24"/>
      <c r="G26" s="17"/>
      <c r="H26" s="18"/>
      <c r="I26" s="19"/>
      <c r="J26" s="20"/>
      <c r="K26" s="19"/>
      <c r="L26" s="20"/>
      <c r="M26" s="19"/>
      <c r="N26" s="20"/>
      <c r="O26" s="19"/>
      <c r="P26" s="20"/>
      <c r="Q26" s="19"/>
      <c r="R26" s="20"/>
      <c r="S26" s="19"/>
      <c r="T26" s="20"/>
      <c r="U26" s="19"/>
      <c r="V26" s="20"/>
      <c r="W26" s="19"/>
      <c r="X26" s="20"/>
      <c r="Y26" s="19"/>
      <c r="Z26" s="20"/>
      <c r="AA26" s="19"/>
      <c r="AB26" s="20"/>
      <c r="AC26" s="19"/>
      <c r="AD26" s="18"/>
      <c r="AE26" s="19"/>
      <c r="AF26" s="1"/>
    </row>
    <row r="27" spans="1:32" ht="33" customHeight="1">
      <c r="A27" s="1"/>
      <c r="B27" s="32"/>
      <c r="C27" s="33"/>
      <c r="D27" s="33"/>
      <c r="E27" s="33"/>
      <c r="F27" s="33"/>
      <c r="G27" s="34"/>
      <c r="H27" s="8"/>
      <c r="I27" s="11"/>
      <c r="J27" s="9"/>
      <c r="K27" s="11"/>
      <c r="L27" s="9"/>
      <c r="M27" s="11"/>
      <c r="N27" s="9"/>
      <c r="O27" s="11"/>
      <c r="P27" s="9"/>
      <c r="Q27" s="11"/>
      <c r="R27" s="9"/>
      <c r="S27" s="11"/>
      <c r="T27" s="9"/>
      <c r="U27" s="11"/>
      <c r="V27" s="9"/>
      <c r="W27" s="11"/>
      <c r="X27" s="9"/>
      <c r="Y27" s="11"/>
      <c r="Z27" s="9"/>
      <c r="AA27" s="11"/>
      <c r="AB27" s="9"/>
      <c r="AC27" s="11"/>
      <c r="AD27" s="30"/>
      <c r="AE27" s="31"/>
      <c r="AF27" s="1"/>
    </row>
    <row r="28" spans="1:32">
      <c r="A28" s="1"/>
      <c r="B28" s="38"/>
      <c r="C28" s="39"/>
      <c r="D28" s="39"/>
      <c r="E28" s="39"/>
      <c r="F28" s="39"/>
      <c r="G28" s="40"/>
      <c r="H28" s="3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31"/>
      <c r="AF28" s="1"/>
    </row>
    <row r="29" spans="1:32">
      <c r="A29" s="1">
        <v>3</v>
      </c>
      <c r="B29" s="38" t="s">
        <v>27</v>
      </c>
      <c r="C29" s="39"/>
      <c r="D29" s="39"/>
      <c r="E29" s="39"/>
      <c r="F29" s="39"/>
      <c r="G29" s="40"/>
      <c r="H29" s="30">
        <f>SUM(H30:I35)</f>
        <v>1760.22</v>
      </c>
      <c r="I29" s="31"/>
      <c r="J29" s="30">
        <f t="shared" ref="J29" si="2">SUM(J30:K35)</f>
        <v>1760.22</v>
      </c>
      <c r="K29" s="31"/>
      <c r="L29" s="30">
        <f t="shared" ref="L29" si="3">SUM(L30:M35)</f>
        <v>1760.22</v>
      </c>
      <c r="M29" s="31"/>
      <c r="N29" s="30">
        <f t="shared" ref="N29" si="4">SUM(N30:O35)</f>
        <v>1760.22</v>
      </c>
      <c r="O29" s="31"/>
      <c r="P29" s="30">
        <f t="shared" ref="P29" si="5">SUM(P30:Q35)</f>
        <v>1760.22</v>
      </c>
      <c r="Q29" s="31"/>
      <c r="R29" s="30">
        <f t="shared" ref="R29" si="6">SUM(R30:S35)</f>
        <v>1760.22</v>
      </c>
      <c r="S29" s="31"/>
      <c r="T29" s="30">
        <f t="shared" ref="T29" si="7">SUM(T30:U35)</f>
        <v>1760.22</v>
      </c>
      <c r="U29" s="31"/>
      <c r="V29" s="30">
        <f t="shared" ref="V29" si="8">SUM(V30:W35)</f>
        <v>1760.22</v>
      </c>
      <c r="W29" s="31"/>
      <c r="X29" s="30">
        <f t="shared" ref="X29" si="9">SUM(X30:Y35)</f>
        <v>1760.22</v>
      </c>
      <c r="Y29" s="31"/>
      <c r="Z29" s="30">
        <f t="shared" ref="Z29" si="10">SUM(Z30:AA35)</f>
        <v>1760.22</v>
      </c>
      <c r="AA29" s="31"/>
      <c r="AB29" s="30">
        <f t="shared" ref="AB29" si="11">SUM(AB30:AC35)</f>
        <v>1760.22</v>
      </c>
      <c r="AC29" s="31"/>
      <c r="AD29" s="30">
        <f t="shared" ref="AD29" si="12">SUM(AD30:AE35)</f>
        <v>1820.672</v>
      </c>
      <c r="AE29" s="31"/>
      <c r="AF29" s="1">
        <f t="shared" ref="AF29:AF36" si="13">SUM(H29:AD29)</f>
        <v>21183.091999999997</v>
      </c>
    </row>
    <row r="30" spans="1:32">
      <c r="A30" s="1"/>
      <c r="B30" s="48" t="s">
        <v>20</v>
      </c>
      <c r="C30" s="48"/>
      <c r="D30" s="48"/>
      <c r="E30" s="48"/>
      <c r="F30" s="26">
        <v>0</v>
      </c>
      <c r="G30" s="14">
        <v>0</v>
      </c>
      <c r="H30" s="30">
        <f>G30*Q4</f>
        <v>0</v>
      </c>
      <c r="I30" s="31"/>
      <c r="J30" s="30">
        <f>G30*Q4</f>
        <v>0</v>
      </c>
      <c r="K30" s="31"/>
      <c r="L30" s="30">
        <f>G30*Q4</f>
        <v>0</v>
      </c>
      <c r="M30" s="31"/>
      <c r="N30" s="30">
        <f>G30*Q4</f>
        <v>0</v>
      </c>
      <c r="O30" s="31"/>
      <c r="P30" s="30">
        <f>G30*Q4</f>
        <v>0</v>
      </c>
      <c r="Q30" s="31"/>
      <c r="R30" s="30">
        <f>G30*Q4</f>
        <v>0</v>
      </c>
      <c r="S30" s="31"/>
      <c r="T30" s="30">
        <f>G30*Q4</f>
        <v>0</v>
      </c>
      <c r="U30" s="31"/>
      <c r="V30" s="30">
        <f>G30*Q4</f>
        <v>0</v>
      </c>
      <c r="W30" s="31"/>
      <c r="X30" s="30">
        <f>G30*Q4</f>
        <v>0</v>
      </c>
      <c r="Y30" s="31"/>
      <c r="Z30" s="30">
        <f>G30*Q4</f>
        <v>0</v>
      </c>
      <c r="AA30" s="31"/>
      <c r="AB30" s="30">
        <f>G30*Q4</f>
        <v>0</v>
      </c>
      <c r="AC30" s="31"/>
      <c r="AD30" s="30">
        <f>F30*Q4</f>
        <v>0</v>
      </c>
      <c r="AE30" s="31"/>
      <c r="AF30" s="1">
        <f t="shared" si="13"/>
        <v>0</v>
      </c>
    </row>
    <row r="31" spans="1:32" ht="30.75" customHeight="1">
      <c r="A31" s="1"/>
      <c r="B31" s="44" t="s">
        <v>36</v>
      </c>
      <c r="C31" s="45"/>
      <c r="D31" s="45"/>
      <c r="E31" s="46"/>
      <c r="F31" s="25">
        <v>0</v>
      </c>
      <c r="G31" s="13">
        <v>0</v>
      </c>
      <c r="H31" s="30">
        <f>G31*Q4</f>
        <v>0</v>
      </c>
      <c r="I31" s="31"/>
      <c r="J31" s="30">
        <f>G31*Q4</f>
        <v>0</v>
      </c>
      <c r="K31" s="31"/>
      <c r="L31" s="30">
        <f>G31*Q4</f>
        <v>0</v>
      </c>
      <c r="M31" s="31"/>
      <c r="N31" s="30">
        <f>G31*Q4</f>
        <v>0</v>
      </c>
      <c r="O31" s="31"/>
      <c r="P31" s="30">
        <f>G31*Q4</f>
        <v>0</v>
      </c>
      <c r="Q31" s="31"/>
      <c r="R31" s="30">
        <f>G31*Q4</f>
        <v>0</v>
      </c>
      <c r="S31" s="31"/>
      <c r="T31" s="30">
        <f>G31*Q4</f>
        <v>0</v>
      </c>
      <c r="U31" s="31"/>
      <c r="V31" s="30">
        <f>G31*Q4</f>
        <v>0</v>
      </c>
      <c r="W31" s="31"/>
      <c r="X31" s="30">
        <f>G31*Q4</f>
        <v>0</v>
      </c>
      <c r="Y31" s="31"/>
      <c r="Z31" s="30">
        <f>G31*Q4</f>
        <v>0</v>
      </c>
      <c r="AA31" s="31"/>
      <c r="AB31" s="30">
        <f>G31*Q4</f>
        <v>0</v>
      </c>
      <c r="AC31" s="31"/>
      <c r="AD31" s="30">
        <f>F31*Q4</f>
        <v>0</v>
      </c>
      <c r="AE31" s="31"/>
      <c r="AF31" s="1">
        <f t="shared" si="13"/>
        <v>0</v>
      </c>
    </row>
    <row r="32" spans="1:32" ht="27" customHeight="1">
      <c r="A32" s="1"/>
      <c r="B32" s="44" t="s">
        <v>21</v>
      </c>
      <c r="C32" s="45"/>
      <c r="D32" s="45"/>
      <c r="E32" s="46"/>
      <c r="F32" s="25">
        <v>0.7</v>
      </c>
      <c r="G32" s="13">
        <v>0.68</v>
      </c>
      <c r="H32" s="30">
        <f>G32*Q4</f>
        <v>241.80800000000002</v>
      </c>
      <c r="I32" s="31"/>
      <c r="J32" s="30">
        <f>G32*Q4</f>
        <v>241.80800000000002</v>
      </c>
      <c r="K32" s="31"/>
      <c r="L32" s="30">
        <f>G32*Q4</f>
        <v>241.80800000000002</v>
      </c>
      <c r="M32" s="31"/>
      <c r="N32" s="30">
        <f>G32*Q4</f>
        <v>241.80800000000002</v>
      </c>
      <c r="O32" s="31"/>
      <c r="P32" s="30">
        <f>G32*Q4</f>
        <v>241.80800000000002</v>
      </c>
      <c r="Q32" s="31"/>
      <c r="R32" s="30">
        <f>G32*Q4</f>
        <v>241.80800000000002</v>
      </c>
      <c r="S32" s="31"/>
      <c r="T32" s="30">
        <f>G32*Q4</f>
        <v>241.80800000000002</v>
      </c>
      <c r="U32" s="31"/>
      <c r="V32" s="30">
        <f>G32*Q4</f>
        <v>241.80800000000002</v>
      </c>
      <c r="W32" s="31"/>
      <c r="X32" s="30">
        <f>G32*Q4</f>
        <v>241.80800000000002</v>
      </c>
      <c r="Y32" s="31"/>
      <c r="Z32" s="30">
        <f>G32*Q4</f>
        <v>241.80800000000002</v>
      </c>
      <c r="AA32" s="31"/>
      <c r="AB32" s="30">
        <f>G32*Q4</f>
        <v>241.80800000000002</v>
      </c>
      <c r="AC32" s="31"/>
      <c r="AD32" s="30">
        <f>F32*Q4</f>
        <v>248.92</v>
      </c>
      <c r="AE32" s="31"/>
      <c r="AF32" s="1">
        <f t="shared" si="13"/>
        <v>2908.8080000000004</v>
      </c>
    </row>
    <row r="33" spans="1:32" ht="60" customHeight="1">
      <c r="A33" s="1"/>
      <c r="B33" s="44" t="s">
        <v>22</v>
      </c>
      <c r="C33" s="45"/>
      <c r="D33" s="45"/>
      <c r="E33" s="46"/>
      <c r="F33" s="25">
        <v>1.23</v>
      </c>
      <c r="G33" s="13">
        <v>1.19</v>
      </c>
      <c r="H33" s="30">
        <f>G33*Q4</f>
        <v>423.16399999999999</v>
      </c>
      <c r="I33" s="31"/>
      <c r="J33" s="30">
        <f>G33*Q4</f>
        <v>423.16399999999999</v>
      </c>
      <c r="K33" s="31"/>
      <c r="L33" s="30">
        <f>G33*Q4</f>
        <v>423.16399999999999</v>
      </c>
      <c r="M33" s="31"/>
      <c r="N33" s="30">
        <f>G33*Q4</f>
        <v>423.16399999999999</v>
      </c>
      <c r="O33" s="31"/>
      <c r="P33" s="30">
        <f>G33*Q4</f>
        <v>423.16399999999999</v>
      </c>
      <c r="Q33" s="31"/>
      <c r="R33" s="30">
        <f>G33*Q4</f>
        <v>423.16399999999999</v>
      </c>
      <c r="S33" s="31"/>
      <c r="T33" s="30">
        <f>G33*Q4</f>
        <v>423.16399999999999</v>
      </c>
      <c r="U33" s="31"/>
      <c r="V33" s="30">
        <f>G33*Q4</f>
        <v>423.16399999999999</v>
      </c>
      <c r="W33" s="31"/>
      <c r="X33" s="30">
        <f>G33*Q4</f>
        <v>423.16399999999999</v>
      </c>
      <c r="Y33" s="31"/>
      <c r="Z33" s="30">
        <f>G33*Q4</f>
        <v>423.16399999999999</v>
      </c>
      <c r="AA33" s="31"/>
      <c r="AB33" s="30">
        <f>G33*Q4</f>
        <v>423.16399999999999</v>
      </c>
      <c r="AC33" s="31"/>
      <c r="AD33" s="30">
        <f>F33*Q4</f>
        <v>437.38800000000003</v>
      </c>
      <c r="AE33" s="31"/>
      <c r="AF33" s="1">
        <f t="shared" si="13"/>
        <v>5092.1919999999982</v>
      </c>
    </row>
    <row r="34" spans="1:32" ht="58.5" customHeight="1">
      <c r="A34" s="1"/>
      <c r="B34" s="44" t="s">
        <v>23</v>
      </c>
      <c r="C34" s="45"/>
      <c r="D34" s="45"/>
      <c r="E34" s="46"/>
      <c r="F34" s="25">
        <v>1</v>
      </c>
      <c r="G34" s="13">
        <v>0.97</v>
      </c>
      <c r="H34" s="30">
        <f>G34*Q4</f>
        <v>344.93200000000002</v>
      </c>
      <c r="I34" s="31"/>
      <c r="J34" s="30">
        <f>G34*Q4</f>
        <v>344.93200000000002</v>
      </c>
      <c r="K34" s="31"/>
      <c r="L34" s="30">
        <f>G34*Q4</f>
        <v>344.93200000000002</v>
      </c>
      <c r="M34" s="31"/>
      <c r="N34" s="30">
        <f>G34*Q4</f>
        <v>344.93200000000002</v>
      </c>
      <c r="O34" s="31"/>
      <c r="P34" s="30">
        <f>G34*Q4</f>
        <v>344.93200000000002</v>
      </c>
      <c r="Q34" s="31"/>
      <c r="R34" s="30">
        <f>G34*Q4</f>
        <v>344.93200000000002</v>
      </c>
      <c r="S34" s="31"/>
      <c r="T34" s="30">
        <f>G34*Q4</f>
        <v>344.93200000000002</v>
      </c>
      <c r="U34" s="31"/>
      <c r="V34" s="30">
        <f>G34*Q4</f>
        <v>344.93200000000002</v>
      </c>
      <c r="W34" s="31"/>
      <c r="X34" s="30">
        <f>G34*Q4</f>
        <v>344.93200000000002</v>
      </c>
      <c r="Y34" s="31"/>
      <c r="Z34" s="30">
        <f>G34*Q4</f>
        <v>344.93200000000002</v>
      </c>
      <c r="AA34" s="31"/>
      <c r="AB34" s="30">
        <f>G34*Q4</f>
        <v>344.93200000000002</v>
      </c>
      <c r="AC34" s="31"/>
      <c r="AD34" s="30">
        <f>F34*Q4</f>
        <v>355.6</v>
      </c>
      <c r="AE34" s="31"/>
      <c r="AF34" s="1">
        <f t="shared" si="13"/>
        <v>4149.8519999999999</v>
      </c>
    </row>
    <row r="35" spans="1:32" ht="45.75" customHeight="1">
      <c r="A35" s="1"/>
      <c r="B35" s="44" t="s">
        <v>24</v>
      </c>
      <c r="C35" s="45"/>
      <c r="D35" s="45"/>
      <c r="E35" s="46"/>
      <c r="F35" s="25">
        <v>2.19</v>
      </c>
      <c r="G35" s="13">
        <v>2.11</v>
      </c>
      <c r="H35" s="30">
        <f>G35*Q4</f>
        <v>750.31600000000003</v>
      </c>
      <c r="I35" s="31"/>
      <c r="J35" s="30">
        <f>G35*Q4</f>
        <v>750.31600000000003</v>
      </c>
      <c r="K35" s="31"/>
      <c r="L35" s="30">
        <f>G35*Q4</f>
        <v>750.31600000000003</v>
      </c>
      <c r="M35" s="31"/>
      <c r="N35" s="30">
        <f>G35*Q4</f>
        <v>750.31600000000003</v>
      </c>
      <c r="O35" s="31"/>
      <c r="P35" s="30">
        <f>G35*Q4</f>
        <v>750.31600000000003</v>
      </c>
      <c r="Q35" s="31"/>
      <c r="R35" s="30">
        <f>G35*Q4</f>
        <v>750.31600000000003</v>
      </c>
      <c r="S35" s="31"/>
      <c r="T35" s="30">
        <f>G35*Q4</f>
        <v>750.31600000000003</v>
      </c>
      <c r="U35" s="31"/>
      <c r="V35" s="30">
        <f>G35*Q4</f>
        <v>750.31600000000003</v>
      </c>
      <c r="W35" s="31"/>
      <c r="X35" s="30">
        <f>G35*Q4</f>
        <v>750.31600000000003</v>
      </c>
      <c r="Y35" s="31"/>
      <c r="Z35" s="30">
        <f>G35*Q4</f>
        <v>750.31600000000003</v>
      </c>
      <c r="AA35" s="31"/>
      <c r="AB35" s="30">
        <f>G35*Q4</f>
        <v>750.31600000000003</v>
      </c>
      <c r="AC35" s="31"/>
      <c r="AD35" s="30">
        <f>F35*Q4</f>
        <v>778.76400000000001</v>
      </c>
      <c r="AE35" s="31"/>
      <c r="AF35" s="1">
        <f t="shared" si="13"/>
        <v>9032.239999999998</v>
      </c>
    </row>
    <row r="36" spans="1:32">
      <c r="A36" s="1"/>
      <c r="B36" s="41" t="s">
        <v>25</v>
      </c>
      <c r="C36" s="42"/>
      <c r="D36" s="42"/>
      <c r="E36" s="42"/>
      <c r="F36" s="42"/>
      <c r="G36" s="43"/>
      <c r="H36" s="30"/>
      <c r="I36" s="31"/>
      <c r="J36" s="30"/>
      <c r="K36" s="31"/>
      <c r="L36" s="30"/>
      <c r="M36" s="31"/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1">
        <f t="shared" si="13"/>
        <v>0</v>
      </c>
    </row>
    <row r="37" spans="1:32">
      <c r="A37" s="1"/>
      <c r="B37" s="32"/>
      <c r="C37" s="33"/>
      <c r="D37" s="33"/>
      <c r="E37" s="33"/>
      <c r="F37" s="33"/>
      <c r="G37" s="34"/>
      <c r="H37" s="3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31"/>
      <c r="AF37" s="1"/>
    </row>
    <row r="38" spans="1:32">
      <c r="A38" s="1">
        <v>4</v>
      </c>
      <c r="B38" s="35" t="s">
        <v>26</v>
      </c>
      <c r="C38" s="36"/>
      <c r="D38" s="36"/>
      <c r="E38" s="36"/>
      <c r="F38" s="36"/>
      <c r="G38" s="37"/>
      <c r="H38" s="30">
        <f>H29+H14+H36</f>
        <v>1760.22</v>
      </c>
      <c r="I38" s="31"/>
      <c r="J38" s="30">
        <f>J29+J14+J36</f>
        <v>1760.22</v>
      </c>
      <c r="K38" s="31"/>
      <c r="L38" s="30">
        <f>L29+L14+L36</f>
        <v>1760.22</v>
      </c>
      <c r="M38" s="31"/>
      <c r="N38" s="30">
        <f>N29+N14+N36</f>
        <v>5963.0300000000007</v>
      </c>
      <c r="O38" s="31"/>
      <c r="P38" s="30">
        <f>P29+P14+P36</f>
        <v>3441.52</v>
      </c>
      <c r="Q38" s="31"/>
      <c r="R38" s="30">
        <f>R29+R14+R36</f>
        <v>3837.12</v>
      </c>
      <c r="S38" s="31"/>
      <c r="T38" s="30">
        <f>T29+T14+T36</f>
        <v>4034.92</v>
      </c>
      <c r="U38" s="31"/>
      <c r="V38" s="30">
        <f>V29+V14+V36</f>
        <v>3837.12</v>
      </c>
      <c r="W38" s="31"/>
      <c r="X38" s="30">
        <f>X29+X14+X36</f>
        <v>3936.0200000000004</v>
      </c>
      <c r="Y38" s="31"/>
      <c r="Z38" s="30">
        <f>Z29+Z14+Z36</f>
        <v>3936.0200000000004</v>
      </c>
      <c r="AA38" s="31"/>
      <c r="AB38" s="30">
        <f>AB29+AB14+AB36</f>
        <v>3738.2200000000003</v>
      </c>
      <c r="AC38" s="31"/>
      <c r="AD38" s="30">
        <f>AD29+AD14+AD36</f>
        <v>4095.3719999999998</v>
      </c>
      <c r="AE38" s="31"/>
      <c r="AF38" s="1">
        <f>SUM(H38:AE38)</f>
        <v>42100.002000000008</v>
      </c>
    </row>
    <row r="39" spans="1:32">
      <c r="A39" s="1"/>
      <c r="B39" s="32"/>
      <c r="C39" s="33"/>
      <c r="D39" s="33"/>
      <c r="E39" s="33"/>
      <c r="F39" s="33"/>
      <c r="G39" s="34"/>
      <c r="H39" s="3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31"/>
      <c r="AF39" s="1">
        <f>SUM(H39:AD39)</f>
        <v>0</v>
      </c>
    </row>
    <row r="40" spans="1:32">
      <c r="A40" s="1">
        <v>5</v>
      </c>
      <c r="B40" s="35" t="s">
        <v>29</v>
      </c>
      <c r="C40" s="36"/>
      <c r="D40" s="36"/>
      <c r="E40" s="36"/>
      <c r="F40" s="36"/>
      <c r="G40" s="37"/>
      <c r="H40" s="30">
        <f>124830.8+H10+I10-H38</f>
        <v>126324.24</v>
      </c>
      <c r="I40" s="31"/>
      <c r="J40" s="30">
        <f>H40+J10+K10-J38</f>
        <v>127949.03</v>
      </c>
      <c r="K40" s="31"/>
      <c r="L40" s="30">
        <f>J40+L10+M10-L38</f>
        <v>130014.70999999999</v>
      </c>
      <c r="M40" s="31"/>
      <c r="N40" s="30">
        <f>L40+N10+O10-N38</f>
        <v>127028.70999999999</v>
      </c>
      <c r="O40" s="31"/>
      <c r="P40" s="30">
        <f>N40+P10+Q10-P38</f>
        <v>126938.59999999999</v>
      </c>
      <c r="Q40" s="31"/>
      <c r="R40" s="30">
        <f>P40+R10+S10-R38</f>
        <v>127550.18</v>
      </c>
      <c r="S40" s="31"/>
      <c r="T40" s="30">
        <f>R40+T10+U10-T38</f>
        <v>130126.99999999999</v>
      </c>
      <c r="U40" s="31"/>
      <c r="V40" s="30">
        <f>T40+V10+W10-V38</f>
        <v>129102.60999999999</v>
      </c>
      <c r="W40" s="31"/>
      <c r="X40" s="30">
        <f>V40+X10+Y10-X38</f>
        <v>130653.61999999998</v>
      </c>
      <c r="Y40" s="31"/>
      <c r="Z40" s="30">
        <f>X40+Z10+AA10-Z38</f>
        <v>129009.64999999998</v>
      </c>
      <c r="AA40" s="31"/>
      <c r="AB40" s="30">
        <f>Z40+AB10+AC10-AB38</f>
        <v>128830.56999999998</v>
      </c>
      <c r="AC40" s="31"/>
      <c r="AD40" s="30">
        <f>AB40+AD10+AE10-AD38</f>
        <v>127770.56799999997</v>
      </c>
      <c r="AE40" s="31"/>
      <c r="AF40" s="1">
        <f>SUM(H40:AD40)</f>
        <v>1541299.4879999999</v>
      </c>
    </row>
    <row r="41" spans="1:32">
      <c r="A41" s="1">
        <v>6</v>
      </c>
      <c r="B41" s="35" t="s">
        <v>32</v>
      </c>
      <c r="C41" s="36"/>
      <c r="D41" s="36"/>
      <c r="E41" s="36"/>
      <c r="F41" s="36"/>
      <c r="G41" s="37"/>
      <c r="H41" s="3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31"/>
      <c r="AF41" s="4">
        <f>AD40</f>
        <v>127770.56799999997</v>
      </c>
    </row>
  </sheetData>
  <mergeCells count="254">
    <mergeCell ref="B22:G22"/>
    <mergeCell ref="B23:G23"/>
    <mergeCell ref="B24:G24"/>
    <mergeCell ref="Z22:AA22"/>
    <mergeCell ref="AB23:AC23"/>
    <mergeCell ref="AD24:AE24"/>
    <mergeCell ref="AD17:AE17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B17:G17"/>
    <mergeCell ref="B18:G18"/>
    <mergeCell ref="H17:I17"/>
    <mergeCell ref="H18:I18"/>
    <mergeCell ref="J17:K17"/>
    <mergeCell ref="L17:M17"/>
    <mergeCell ref="AD16:AE16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H41:AE41"/>
    <mergeCell ref="A4:P4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H40:I40"/>
    <mergeCell ref="H12:AE12"/>
    <mergeCell ref="H13:AE13"/>
    <mergeCell ref="H28:AE28"/>
    <mergeCell ref="H37:AE37"/>
    <mergeCell ref="H39:AE39"/>
    <mergeCell ref="X15:Y15"/>
    <mergeCell ref="X19:Y19"/>
    <mergeCell ref="Z15:AA15"/>
    <mergeCell ref="Z19:AA19"/>
    <mergeCell ref="AB15:AC15"/>
    <mergeCell ref="AB19:AC19"/>
    <mergeCell ref="R15:S15"/>
    <mergeCell ref="R19:S19"/>
    <mergeCell ref="T15:U15"/>
    <mergeCell ref="T19:U19"/>
    <mergeCell ref="V15:W15"/>
    <mergeCell ref="V19:W19"/>
    <mergeCell ref="L15:M15"/>
    <mergeCell ref="L19:M19"/>
    <mergeCell ref="N15:O15"/>
    <mergeCell ref="N19:O19"/>
    <mergeCell ref="P15:Q15"/>
    <mergeCell ref="P19:Q19"/>
    <mergeCell ref="X16:Y16"/>
    <mergeCell ref="Z16:AA16"/>
    <mergeCell ref="AB16:AC16"/>
    <mergeCell ref="T17:U17"/>
    <mergeCell ref="V17:W17"/>
    <mergeCell ref="X17:Y17"/>
    <mergeCell ref="Z17:AA17"/>
    <mergeCell ref="AB17:AC17"/>
    <mergeCell ref="N17:O17"/>
    <mergeCell ref="P17:Q17"/>
    <mergeCell ref="H14:I14"/>
    <mergeCell ref="H15:I15"/>
    <mergeCell ref="H19:I19"/>
    <mergeCell ref="J15:K15"/>
    <mergeCell ref="J19:K19"/>
    <mergeCell ref="R14:S14"/>
    <mergeCell ref="P14:Q14"/>
    <mergeCell ref="N14:O14"/>
    <mergeCell ref="L14:M14"/>
    <mergeCell ref="J14:K14"/>
    <mergeCell ref="R17:S17"/>
    <mergeCell ref="AB14:AC14"/>
    <mergeCell ref="Z14:AA14"/>
    <mergeCell ref="X14:Y14"/>
    <mergeCell ref="V14:W14"/>
    <mergeCell ref="T14:U14"/>
    <mergeCell ref="AD34:AE34"/>
    <mergeCell ref="AD35:AE35"/>
    <mergeCell ref="AD38:AE38"/>
    <mergeCell ref="AD40:AE40"/>
    <mergeCell ref="AD14:AE14"/>
    <mergeCell ref="AD15:AE15"/>
    <mergeCell ref="AD19:AE19"/>
    <mergeCell ref="AD29:AE29"/>
    <mergeCell ref="AD30:AE30"/>
    <mergeCell ref="AD31:AE31"/>
    <mergeCell ref="AD32:AE32"/>
    <mergeCell ref="AD33:AE33"/>
    <mergeCell ref="Z34:AA34"/>
    <mergeCell ref="Z35:AA35"/>
    <mergeCell ref="Z38:AA38"/>
    <mergeCell ref="Z40:AA40"/>
    <mergeCell ref="AB29:AC29"/>
    <mergeCell ref="AB30:AC30"/>
    <mergeCell ref="AB31:AC31"/>
    <mergeCell ref="AB32:AC32"/>
    <mergeCell ref="AB33:AC33"/>
    <mergeCell ref="AB34:AC34"/>
    <mergeCell ref="AB35:AC35"/>
    <mergeCell ref="AB38:AC38"/>
    <mergeCell ref="AB40:AC40"/>
    <mergeCell ref="Z29:AA29"/>
    <mergeCell ref="Z30:AA30"/>
    <mergeCell ref="Z31:AA31"/>
    <mergeCell ref="Z32:AA32"/>
    <mergeCell ref="Z33:AA33"/>
    <mergeCell ref="V34:W34"/>
    <mergeCell ref="V35:W35"/>
    <mergeCell ref="V38:W38"/>
    <mergeCell ref="V40:W40"/>
    <mergeCell ref="X29:Y29"/>
    <mergeCell ref="X30:Y30"/>
    <mergeCell ref="X31:Y31"/>
    <mergeCell ref="X32:Y32"/>
    <mergeCell ref="X33:Y33"/>
    <mergeCell ref="X34:Y34"/>
    <mergeCell ref="X35:Y35"/>
    <mergeCell ref="X38:Y38"/>
    <mergeCell ref="X40:Y40"/>
    <mergeCell ref="V29:W29"/>
    <mergeCell ref="V30:W30"/>
    <mergeCell ref="V31:W31"/>
    <mergeCell ref="V32:W32"/>
    <mergeCell ref="V33:W33"/>
    <mergeCell ref="R34:S34"/>
    <mergeCell ref="R35:S35"/>
    <mergeCell ref="R38:S38"/>
    <mergeCell ref="R40:S40"/>
    <mergeCell ref="T29:U29"/>
    <mergeCell ref="T30:U30"/>
    <mergeCell ref="T31:U31"/>
    <mergeCell ref="T32:U32"/>
    <mergeCell ref="T33:U33"/>
    <mergeCell ref="T34:U34"/>
    <mergeCell ref="T35:U35"/>
    <mergeCell ref="T38:U38"/>
    <mergeCell ref="T40:U40"/>
    <mergeCell ref="R29:S29"/>
    <mergeCell ref="R30:S30"/>
    <mergeCell ref="R31:S31"/>
    <mergeCell ref="R32:S32"/>
    <mergeCell ref="R33:S33"/>
    <mergeCell ref="N34:O34"/>
    <mergeCell ref="N35:O35"/>
    <mergeCell ref="N40:O40"/>
    <mergeCell ref="P29:Q29"/>
    <mergeCell ref="P30:Q30"/>
    <mergeCell ref="P31:Q31"/>
    <mergeCell ref="P32:Q32"/>
    <mergeCell ref="P33:Q33"/>
    <mergeCell ref="P34:Q34"/>
    <mergeCell ref="P35:Q35"/>
    <mergeCell ref="P38:Q38"/>
    <mergeCell ref="P40:Q40"/>
    <mergeCell ref="N29:O29"/>
    <mergeCell ref="N30:O30"/>
    <mergeCell ref="N31:O31"/>
    <mergeCell ref="N32:O32"/>
    <mergeCell ref="N33:O33"/>
    <mergeCell ref="H34:I34"/>
    <mergeCell ref="H35:I35"/>
    <mergeCell ref="H38:I38"/>
    <mergeCell ref="J29:K29"/>
    <mergeCell ref="J30:K30"/>
    <mergeCell ref="J31:K31"/>
    <mergeCell ref="J32:K32"/>
    <mergeCell ref="J33:K33"/>
    <mergeCell ref="J34:K34"/>
    <mergeCell ref="J35:K35"/>
    <mergeCell ref="J38:K38"/>
    <mergeCell ref="H29:I29"/>
    <mergeCell ref="H30:I30"/>
    <mergeCell ref="H31:I31"/>
    <mergeCell ref="H32:I32"/>
    <mergeCell ref="H33:I33"/>
    <mergeCell ref="N6:O6"/>
    <mergeCell ref="P6:Q6"/>
    <mergeCell ref="AD6:AE6"/>
    <mergeCell ref="AB6:AC6"/>
    <mergeCell ref="Z6:AA6"/>
    <mergeCell ref="X6:Y6"/>
    <mergeCell ref="V6:W6"/>
    <mergeCell ref="T6:U6"/>
    <mergeCell ref="R6:S6"/>
    <mergeCell ref="L38:M38"/>
    <mergeCell ref="L40:M40"/>
    <mergeCell ref="N38:O38"/>
    <mergeCell ref="A2:AD2"/>
    <mergeCell ref="A3:AD3"/>
    <mergeCell ref="B33:E33"/>
    <mergeCell ref="B34:E34"/>
    <mergeCell ref="B30:E30"/>
    <mergeCell ref="B31:E31"/>
    <mergeCell ref="B32:E32"/>
    <mergeCell ref="B10:G10"/>
    <mergeCell ref="B11:G11"/>
    <mergeCell ref="B12:G12"/>
    <mergeCell ref="B13:G13"/>
    <mergeCell ref="B14:G14"/>
    <mergeCell ref="B15:G15"/>
    <mergeCell ref="B19:G19"/>
    <mergeCell ref="H6:I6"/>
    <mergeCell ref="B6:G6"/>
    <mergeCell ref="B7:G7"/>
    <mergeCell ref="B8:G8"/>
    <mergeCell ref="B9:G9"/>
    <mergeCell ref="J6:K6"/>
    <mergeCell ref="L6:M6"/>
    <mergeCell ref="B21:G21"/>
    <mergeCell ref="V20:W20"/>
    <mergeCell ref="X21:Y21"/>
    <mergeCell ref="B20:G20"/>
    <mergeCell ref="AD20:AE20"/>
    <mergeCell ref="AD27:AE27"/>
    <mergeCell ref="B27:G27"/>
    <mergeCell ref="B41:G41"/>
    <mergeCell ref="B29:G29"/>
    <mergeCell ref="B36:G36"/>
    <mergeCell ref="B28:G28"/>
    <mergeCell ref="B38:G38"/>
    <mergeCell ref="B39:G39"/>
    <mergeCell ref="B40:G40"/>
    <mergeCell ref="B35:E35"/>
    <mergeCell ref="B37:G37"/>
    <mergeCell ref="J40:K40"/>
    <mergeCell ref="L29:M29"/>
    <mergeCell ref="L30:M30"/>
    <mergeCell ref="L31:M31"/>
    <mergeCell ref="L32:M32"/>
    <mergeCell ref="L33:M33"/>
    <mergeCell ref="L34:M34"/>
    <mergeCell ref="L35:M35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2021-01-11T04:08:20Z</dcterms:modified>
</cp:coreProperties>
</file>