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9" i="1"/>
  <c r="AD70"/>
  <c r="AD69"/>
  <c r="AD68"/>
  <c r="AD67"/>
  <c r="AD66"/>
  <c r="AD65"/>
  <c r="AD64"/>
  <c r="AD63"/>
  <c r="AD62"/>
  <c r="AB67"/>
  <c r="AB66"/>
  <c r="AB65"/>
  <c r="AB64"/>
  <c r="AB63"/>
  <c r="AB62"/>
  <c r="AB70"/>
  <c r="AB69"/>
  <c r="AB68"/>
  <c r="Z70"/>
  <c r="Z69"/>
  <c r="Z68"/>
  <c r="Z67"/>
  <c r="Z66"/>
  <c r="Z65"/>
  <c r="Z64"/>
  <c r="Z63"/>
  <c r="Z62"/>
  <c r="U11"/>
  <c r="J14"/>
  <c r="H14"/>
  <c r="X70"/>
  <c r="X69"/>
  <c r="X68"/>
  <c r="V70"/>
  <c r="V69"/>
  <c r="V68"/>
  <c r="T70"/>
  <c r="T69"/>
  <c r="T68"/>
  <c r="T14"/>
  <c r="N14"/>
  <c r="P14"/>
  <c r="J66"/>
  <c r="H62"/>
  <c r="AD14"/>
  <c r="AB14"/>
  <c r="Z14"/>
  <c r="X14"/>
  <c r="AD61"/>
  <c r="AB61"/>
  <c r="Z61"/>
  <c r="X67"/>
  <c r="X66"/>
  <c r="X65"/>
  <c r="X64"/>
  <c r="X63"/>
  <c r="X62"/>
  <c r="X61" s="1"/>
  <c r="R70"/>
  <c r="R69"/>
  <c r="R68"/>
  <c r="R62"/>
  <c r="P70"/>
  <c r="P69"/>
  <c r="P68"/>
  <c r="N70"/>
  <c r="N69"/>
  <c r="N68"/>
  <c r="L70"/>
  <c r="L69"/>
  <c r="L68"/>
  <c r="J70"/>
  <c r="J69"/>
  <c r="J68"/>
  <c r="H70"/>
  <c r="H63"/>
  <c r="H69"/>
  <c r="H68"/>
  <c r="L14"/>
  <c r="R14"/>
  <c r="V14"/>
  <c r="AF70"/>
  <c r="AF69"/>
  <c r="AF68"/>
  <c r="X74" l="1"/>
  <c r="Z74"/>
  <c r="AB74"/>
  <c r="AD74"/>
  <c r="AF10"/>
  <c r="AF9"/>
  <c r="AF72"/>
  <c r="H64"/>
  <c r="H65"/>
  <c r="H66"/>
  <c r="H67"/>
  <c r="I11"/>
  <c r="K8" s="1"/>
  <c r="K11" s="1"/>
  <c r="M8" s="1"/>
  <c r="M11" s="1"/>
  <c r="O8" s="1"/>
  <c r="O11" s="1"/>
  <c r="Q8" s="1"/>
  <c r="H11"/>
  <c r="J8" s="1"/>
  <c r="J11" s="1"/>
  <c r="L8" s="1"/>
  <c r="AF71"/>
  <c r="AF75"/>
  <c r="V67"/>
  <c r="V66"/>
  <c r="V65"/>
  <c r="V64"/>
  <c r="V63"/>
  <c r="V62"/>
  <c r="V61" s="1"/>
  <c r="V74" s="1"/>
  <c r="T67"/>
  <c r="T66"/>
  <c r="T65"/>
  <c r="T64"/>
  <c r="T63"/>
  <c r="T62"/>
  <c r="T61" s="1"/>
  <c r="T74" s="1"/>
  <c r="R67"/>
  <c r="R66"/>
  <c r="R65"/>
  <c r="R64"/>
  <c r="R63"/>
  <c r="R61" s="1"/>
  <c r="R74" s="1"/>
  <c r="P67"/>
  <c r="P66"/>
  <c r="P65"/>
  <c r="P64"/>
  <c r="P63"/>
  <c r="N67"/>
  <c r="N66"/>
  <c r="N65"/>
  <c r="N64"/>
  <c r="N63"/>
  <c r="P62"/>
  <c r="P61" s="1"/>
  <c r="P74" s="1"/>
  <c r="N62"/>
  <c r="N61" s="1"/>
  <c r="N74" s="1"/>
  <c r="L67"/>
  <c r="L66"/>
  <c r="L65"/>
  <c r="L64"/>
  <c r="L63"/>
  <c r="L62"/>
  <c r="L61" s="1"/>
  <c r="L74" s="1"/>
  <c r="J67"/>
  <c r="J65"/>
  <c r="J64"/>
  <c r="J63"/>
  <c r="J62"/>
  <c r="J61" s="1"/>
  <c r="J74" s="1"/>
  <c r="H61" l="1"/>
  <c r="H74" s="1"/>
  <c r="H76" s="1"/>
  <c r="Q11"/>
  <c r="S8" s="1"/>
  <c r="S11" s="1"/>
  <c r="U8" s="1"/>
  <c r="W8" s="1"/>
  <c r="W11" s="1"/>
  <c r="Y8" s="1"/>
  <c r="Y11" s="1"/>
  <c r="AA8" s="1"/>
  <c r="AA11" s="1"/>
  <c r="AC8" s="1"/>
  <c r="AC11" s="1"/>
  <c r="AE8" s="1"/>
  <c r="AE11" s="1"/>
  <c r="AF14"/>
  <c r="L11" l="1"/>
  <c r="N8" l="1"/>
  <c r="N11" s="1"/>
  <c r="P8" l="1"/>
  <c r="P11" s="1"/>
  <c r="R8" s="1"/>
  <c r="R11" s="1"/>
  <c r="T8" s="1"/>
  <c r="T11" l="1"/>
  <c r="V8" s="1"/>
  <c r="V11" s="1"/>
  <c r="X8" s="1"/>
  <c r="X11" l="1"/>
  <c r="Z8" s="1"/>
  <c r="Z11" l="1"/>
  <c r="AB8" s="1"/>
  <c r="AB11" l="1"/>
  <c r="AD8" s="1"/>
  <c r="AF8" l="1"/>
  <c r="AD11"/>
  <c r="AF11" s="1"/>
  <c r="AF66" l="1"/>
  <c r="AF65"/>
  <c r="AF64"/>
  <c r="AF63"/>
  <c r="AF67"/>
  <c r="AF61"/>
  <c r="AF62"/>
  <c r="AF74" l="1"/>
  <c r="J76" l="1"/>
  <c r="L76" s="1"/>
  <c r="N76" s="1"/>
  <c r="P76" s="1"/>
  <c r="R76" s="1"/>
  <c r="T76" s="1"/>
  <c r="V76" s="1"/>
  <c r="X76" s="1"/>
  <c r="Z76" s="1"/>
  <c r="AB76" s="1"/>
  <c r="AD76" s="1"/>
  <c r="AF77" s="1"/>
  <c r="AF76" l="1"/>
</calcChain>
</file>

<file path=xl/sharedStrings.xml><?xml version="1.0" encoding="utf-8"?>
<sst xmlns="http://schemas.openxmlformats.org/spreadsheetml/2006/main" count="94" uniqueCount="70">
  <si>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</si>
  <si>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</si>
  <si>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</si>
  <si>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</si>
  <si>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</si>
  <si>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</si>
  <si>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</si>
  <si>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</si>
  <si>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</si>
  <si>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</si>
  <si>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</si>
  <si>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</si>
  <si>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</si>
  <si>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</si>
  <si>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</si>
  <si>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</si>
  <si>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</si>
  <si>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</si>
  <si>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</si>
  <si>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</si>
  <si>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</si>
  <si>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</si>
  <si>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</si>
  <si>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</si>
  <si>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</si>
  <si>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</si>
  <si>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</si>
  <si>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</si>
  <si>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</si>
  <si>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</si>
  <si>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</si>
  <si>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</si>
  <si>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</si>
  <si>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</si>
  <si>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</si>
  <si>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</si>
  <si>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</si>
  <si>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1Б, S= </t>
  </si>
  <si>
    <t>ОДН за ХВС</t>
  </si>
  <si>
    <t>ОДН за ГВС</t>
  </si>
  <si>
    <t>ОДН за электроэнергию</t>
  </si>
  <si>
    <t>Мониторинг прибора учета тепловой энергии</t>
  </si>
  <si>
    <t>санитарная обработка общего имущества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</si>
  <si>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2022 год</t>
  </si>
  <si>
    <t>восстановление освещения январь</t>
  </si>
  <si>
    <t>очистка крыши от снега</t>
  </si>
  <si>
    <t>восстановление освещения февраль</t>
  </si>
  <si>
    <t>восстановление освещения март</t>
  </si>
  <si>
    <t>восстановление освещения апрель</t>
  </si>
  <si>
    <t>прочистка канализации кв.83</t>
  </si>
  <si>
    <t>прочистка канализации 11.05.2022</t>
  </si>
  <si>
    <t>покраска лавочек</t>
  </si>
  <si>
    <t>восстановление освещения май</t>
  </si>
  <si>
    <t>хоз.нужды(отрава, борная кислота)</t>
  </si>
  <si>
    <t>завоз песка в песочницу</t>
  </si>
  <si>
    <t>установка урн</t>
  </si>
  <si>
    <t>замена светильника и замена элламп</t>
  </si>
  <si>
    <t>установка стеклопакетов. Окон ПВХ</t>
  </si>
  <si>
    <t>прочистка канализации сентябрь</t>
  </si>
  <si>
    <t>восстановление освещения сентябрь</t>
  </si>
  <si>
    <t>периодическая гос.поверка прибора учета тепловой энергии от 07.10.22</t>
  </si>
  <si>
    <t>восстановление освещения октябрь</t>
  </si>
  <si>
    <t>оштукатуривание подоконника</t>
  </si>
  <si>
    <t>восстановление ограждения на контейнерной площадке</t>
  </si>
  <si>
    <t>восстановление освещения декабрь</t>
  </si>
  <si>
    <t>восстановление освещения август</t>
  </si>
  <si>
    <t>монтаж замка на чердачный люк</t>
  </si>
  <si>
    <t>замена участка канализации</t>
  </si>
  <si>
    <t>прочистка канализации 2 выезда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</si>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</sst>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77"/>
  <sheetViews>
    <sheetView tabSelected="1" zoomScale="67" zoomScaleNormal="67" workbookViewId="0">
      <pane xSplit="7" ySplit="7" topLeftCell="L71" activePane="bottomRight" state="frozen"/>
      <selection pane="topRight" activeCell="H1" sqref="H1"/>
      <selection pane="bottomLeft" activeCell="A8" sqref="A8"/>
      <selection pane="bottomRight" activeCell="P32" sqref="P32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1.5703125" bestFit="1" customWidth="1"/>
    <col min="9" max="9" width="9.5703125" bestFit="1" customWidth="1"/>
    <col min="10" max="10" width="11.5703125" bestFit="1" customWidth="1"/>
    <col min="11" max="11" width="9.5703125" bestFit="1" customWidth="1"/>
    <col min="12" max="12" width="11.5703125" bestFit="1" customWidth="1"/>
    <col min="13" max="13" width="9.5703125" bestFit="1" customWidth="1"/>
    <col min="14" max="14" width="11.5703125" bestFit="1" customWidth="1"/>
    <col min="15" max="15" width="9.5703125" bestFit="1" customWidth="1"/>
    <col min="16" max="16" width="11.5703125" bestFit="1" customWidth="1"/>
    <col min="17" max="17" width="9.5703125" bestFit="1" customWidth="1"/>
    <col min="18" max="18" width="11.5703125" bestFit="1" customWidth="1"/>
    <col min="19" max="19" width="9.5703125" bestFit="1" customWidth="1"/>
    <col min="20" max="20" width="11.5703125" bestFit="1" customWidth="1"/>
    <col min="21" max="21" width="9.5703125" bestFit="1" customWidth="1"/>
    <col min="22" max="22" width="11.5703125" bestFit="1" customWidth="1"/>
    <col min="23" max="23" width="9.5703125" bestFit="1" customWidth="1"/>
    <col min="24" max="24" width="11.5703125" bestFit="1" customWidth="1"/>
    <col min="25" max="25" width="9.5703125" bestFit="1" customWidth="1"/>
    <col min="26" max="26" width="11.5703125" bestFit="1" customWidth="1"/>
    <col min="27" max="27" width="9.5703125" bestFit="1" customWidth="1"/>
    <col min="28" max="28" width="11.5703125" bestFit="1" customWidth="1"/>
    <col min="29" max="29" width="9.5703125" bestFit="1" customWidth="1"/>
    <col min="30" max="30" width="11.5703125" bestFit="1" customWidth="1"/>
    <col min="31" max="31" width="9.5703125" bestFit="1" customWidth="1"/>
  </cols>
  <sheetData>
    <row r="2" spans="1:32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5"/>
    </row>
    <row r="3" spans="1:32">
      <c r="A3" s="82" t="s">
        <v>43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5"/>
    </row>
    <row r="4" spans="1:32">
      <c r="A4" s="87" t="s">
        <v>37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6">
        <v>3460.6</v>
      </c>
      <c r="R4" s="3" t="s">
        <v>30</v>
      </c>
      <c r="S4" s="3">
        <v>3461.2</v>
      </c>
      <c r="T4">
        <v>3460.2</v>
      </c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79" t="s">
        <v>1</v>
      </c>
      <c r="C6" s="80"/>
      <c r="D6" s="80"/>
      <c r="E6" s="80"/>
      <c r="F6" s="80"/>
      <c r="G6" s="81"/>
      <c r="H6" s="84" t="s">
        <v>2</v>
      </c>
      <c r="I6" s="85"/>
      <c r="J6" s="84" t="s">
        <v>3</v>
      </c>
      <c r="K6" s="85"/>
      <c r="L6" s="84" t="s">
        <v>4</v>
      </c>
      <c r="M6" s="85"/>
      <c r="N6" s="84" t="s">
        <v>5</v>
      </c>
      <c r="O6" s="85"/>
      <c r="P6" s="84" t="s">
        <v>6</v>
      </c>
      <c r="Q6" s="85"/>
      <c r="R6" s="84" t="s">
        <v>7</v>
      </c>
      <c r="S6" s="85"/>
      <c r="T6" s="84" t="s">
        <v>8</v>
      </c>
      <c r="U6" s="85"/>
      <c r="V6" s="84" t="s">
        <v>9</v>
      </c>
      <c r="W6" s="85"/>
      <c r="X6" s="84" t="s">
        <v>10</v>
      </c>
      <c r="Y6" s="85"/>
      <c r="Z6" s="84" t="s">
        <v>11</v>
      </c>
      <c r="AA6" s="85"/>
      <c r="AB6" s="84" t="s">
        <v>12</v>
      </c>
      <c r="AC6" s="85"/>
      <c r="AD6" s="84" t="s">
        <v>13</v>
      </c>
      <c r="AE6" s="85"/>
      <c r="AF6" s="1" t="s">
        <v>31</v>
      </c>
    </row>
    <row r="7" spans="1:32">
      <c r="A7" s="1">
        <v>1</v>
      </c>
      <c r="B7" s="67" t="s">
        <v>14</v>
      </c>
      <c r="C7" s="68"/>
      <c r="D7" s="68"/>
      <c r="E7" s="68"/>
      <c r="F7" s="68"/>
      <c r="G7" s="69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73" t="s">
        <v>15</v>
      </c>
      <c r="C8" s="74"/>
      <c r="D8" s="74"/>
      <c r="E8" s="74"/>
      <c r="F8" s="74"/>
      <c r="G8" s="75"/>
      <c r="H8" s="7">
        <v>353181.82</v>
      </c>
      <c r="I8" s="7">
        <v>3733.73</v>
      </c>
      <c r="J8" s="7">
        <f>H11</f>
        <v>351935.34</v>
      </c>
      <c r="K8" s="7">
        <f>I11</f>
        <v>3667.45</v>
      </c>
      <c r="L8" s="7">
        <f t="shared" ref="L8:AE8" si="0">J11</f>
        <v>357194.62000000005</v>
      </c>
      <c r="M8" s="7">
        <f t="shared" si="0"/>
        <v>3667.45</v>
      </c>
      <c r="N8" s="7">
        <f t="shared" si="0"/>
        <v>355620.68000000005</v>
      </c>
      <c r="O8" s="7">
        <f t="shared" si="0"/>
        <v>3619.3799999999997</v>
      </c>
      <c r="P8" s="7">
        <f t="shared" si="0"/>
        <v>359200.28000000009</v>
      </c>
      <c r="Q8" s="7">
        <f t="shared" si="0"/>
        <v>3550.4199999999996</v>
      </c>
      <c r="R8" s="7">
        <f t="shared" si="0"/>
        <v>364120.83000000007</v>
      </c>
      <c r="S8" s="7">
        <f t="shared" si="0"/>
        <v>3403.8999999999996</v>
      </c>
      <c r="T8" s="7">
        <f t="shared" si="0"/>
        <v>352039.37000000011</v>
      </c>
      <c r="U8" s="7">
        <f t="shared" si="0"/>
        <v>3265.5299999999997</v>
      </c>
      <c r="V8" s="7">
        <f t="shared" si="0"/>
        <v>357998.62000000011</v>
      </c>
      <c r="W8" s="7">
        <f t="shared" si="0"/>
        <v>3139.5499999999997</v>
      </c>
      <c r="X8" s="7">
        <f t="shared" si="0"/>
        <v>353249.03000000014</v>
      </c>
      <c r="Y8" s="7">
        <f t="shared" si="0"/>
        <v>3028.5199999999995</v>
      </c>
      <c r="Z8" s="7">
        <f t="shared" si="0"/>
        <v>353079.02000000014</v>
      </c>
      <c r="AA8" s="7">
        <f t="shared" si="0"/>
        <v>2841.6499999999996</v>
      </c>
      <c r="AB8" s="7">
        <f t="shared" si="0"/>
        <v>343270.54000000015</v>
      </c>
      <c r="AC8" s="7">
        <f t="shared" si="0"/>
        <v>2676.91</v>
      </c>
      <c r="AD8" s="7">
        <f t="shared" si="0"/>
        <v>356985.70000000013</v>
      </c>
      <c r="AE8" s="7">
        <f t="shared" si="0"/>
        <v>2501.1499999999996</v>
      </c>
      <c r="AF8" s="1">
        <f>SUM(H8:AD8)</f>
        <v>4294470.34</v>
      </c>
    </row>
    <row r="9" spans="1:32">
      <c r="A9" s="1"/>
      <c r="B9" s="73" t="s">
        <v>16</v>
      </c>
      <c r="C9" s="74"/>
      <c r="D9" s="74"/>
      <c r="E9" s="74"/>
      <c r="F9" s="74"/>
      <c r="G9" s="75"/>
      <c r="H9" s="7">
        <v>67274.080000000002</v>
      </c>
      <c r="I9" s="7">
        <v>0</v>
      </c>
      <c r="J9" s="7">
        <v>67274.080000000002</v>
      </c>
      <c r="K9" s="7">
        <v>0</v>
      </c>
      <c r="L9" s="7">
        <v>67274.080000000002</v>
      </c>
      <c r="M9" s="7">
        <v>0</v>
      </c>
      <c r="N9" s="7">
        <v>67274.080000000002</v>
      </c>
      <c r="O9" s="7">
        <v>0</v>
      </c>
      <c r="P9" s="7">
        <v>67274.080000000002</v>
      </c>
      <c r="Q9" s="7">
        <v>0</v>
      </c>
      <c r="R9" s="7">
        <v>67274.080000000002</v>
      </c>
      <c r="S9" s="7">
        <v>0</v>
      </c>
      <c r="T9" s="7">
        <v>67274.080000000002</v>
      </c>
      <c r="U9" s="7">
        <v>0</v>
      </c>
      <c r="V9" s="7">
        <v>67274.080000000002</v>
      </c>
      <c r="W9" s="7">
        <v>0</v>
      </c>
      <c r="X9" s="7">
        <v>67274.080000000002</v>
      </c>
      <c r="Y9" s="26">
        <v>0</v>
      </c>
      <c r="Z9" s="7">
        <v>67285.740000000005</v>
      </c>
      <c r="AA9" s="7">
        <v>0</v>
      </c>
      <c r="AB9" s="7">
        <v>86262.85</v>
      </c>
      <c r="AC9" s="7">
        <v>0</v>
      </c>
      <c r="AD9" s="53">
        <f>86262.85-1002.27</f>
        <v>85260.58</v>
      </c>
      <c r="AE9" s="7">
        <v>0</v>
      </c>
      <c r="AF9" s="1">
        <f>SUM(H9:AE9)</f>
        <v>844275.8899999999</v>
      </c>
    </row>
    <row r="10" spans="1:32">
      <c r="A10" s="1"/>
      <c r="B10" s="73" t="s">
        <v>17</v>
      </c>
      <c r="C10" s="74"/>
      <c r="D10" s="74"/>
      <c r="E10" s="74"/>
      <c r="F10" s="74"/>
      <c r="G10" s="75"/>
      <c r="H10" s="7">
        <v>68520.56</v>
      </c>
      <c r="I10" s="7">
        <v>66.28</v>
      </c>
      <c r="J10" s="7">
        <v>62014.8</v>
      </c>
      <c r="K10" s="7">
        <v>0</v>
      </c>
      <c r="L10" s="7">
        <v>68848.02</v>
      </c>
      <c r="M10" s="7">
        <v>48.07</v>
      </c>
      <c r="N10" s="7">
        <v>63694.48</v>
      </c>
      <c r="O10" s="7">
        <v>68.959999999999994</v>
      </c>
      <c r="P10" s="7">
        <v>62353.53</v>
      </c>
      <c r="Q10" s="7">
        <v>146.52000000000001</v>
      </c>
      <c r="R10" s="7">
        <v>79355.539999999994</v>
      </c>
      <c r="S10" s="7">
        <v>138.37</v>
      </c>
      <c r="T10" s="7">
        <v>61314.83</v>
      </c>
      <c r="U10" s="7">
        <v>125.98</v>
      </c>
      <c r="V10" s="7">
        <v>72023.67</v>
      </c>
      <c r="W10" s="7">
        <v>111.03</v>
      </c>
      <c r="X10" s="7">
        <v>67444.09</v>
      </c>
      <c r="Y10" s="7">
        <v>186.87</v>
      </c>
      <c r="Z10" s="7">
        <v>77094.22</v>
      </c>
      <c r="AA10" s="7">
        <v>164.74</v>
      </c>
      <c r="AB10" s="7">
        <v>72547.69</v>
      </c>
      <c r="AC10" s="7">
        <v>175.76</v>
      </c>
      <c r="AD10" s="7">
        <v>101625.59</v>
      </c>
      <c r="AE10" s="7">
        <v>156.63</v>
      </c>
      <c r="AF10" s="1">
        <f>SUM(H10:AE10)</f>
        <v>858226.23</v>
      </c>
    </row>
    <row r="11" spans="1:32">
      <c r="A11" s="1"/>
      <c r="B11" s="73" t="s">
        <v>18</v>
      </c>
      <c r="C11" s="74"/>
      <c r="D11" s="74"/>
      <c r="E11" s="74"/>
      <c r="F11" s="74"/>
      <c r="G11" s="75"/>
      <c r="H11" s="7">
        <f>H8+H9-H10</f>
        <v>351935.34</v>
      </c>
      <c r="I11" s="7">
        <f t="shared" ref="I11:AE11" si="1">I8+I9-I10</f>
        <v>3667.45</v>
      </c>
      <c r="J11" s="7">
        <f t="shared" si="1"/>
        <v>357194.62000000005</v>
      </c>
      <c r="K11" s="7">
        <f t="shared" si="1"/>
        <v>3667.45</v>
      </c>
      <c r="L11" s="7">
        <f t="shared" si="1"/>
        <v>355620.68000000005</v>
      </c>
      <c r="M11" s="7">
        <f t="shared" si="1"/>
        <v>3619.3799999999997</v>
      </c>
      <c r="N11" s="7">
        <f t="shared" si="1"/>
        <v>359200.28000000009</v>
      </c>
      <c r="O11" s="7">
        <f t="shared" si="1"/>
        <v>3550.4199999999996</v>
      </c>
      <c r="P11" s="7">
        <f t="shared" si="1"/>
        <v>364120.83000000007</v>
      </c>
      <c r="Q11" s="7">
        <f t="shared" si="1"/>
        <v>3403.8999999999996</v>
      </c>
      <c r="R11" s="7">
        <f t="shared" si="1"/>
        <v>352039.37000000011</v>
      </c>
      <c r="S11" s="7">
        <f t="shared" si="1"/>
        <v>3265.5299999999997</v>
      </c>
      <c r="T11" s="7">
        <f t="shared" si="1"/>
        <v>357998.62000000011</v>
      </c>
      <c r="U11" s="52">
        <f>U8+U9-U10</f>
        <v>3139.5499999999997</v>
      </c>
      <c r="V11" s="7">
        <f t="shared" si="1"/>
        <v>353249.03000000014</v>
      </c>
      <c r="W11" s="7">
        <f t="shared" si="1"/>
        <v>3028.5199999999995</v>
      </c>
      <c r="X11" s="7">
        <f t="shared" si="1"/>
        <v>353079.02000000014</v>
      </c>
      <c r="Y11" s="7">
        <f t="shared" si="1"/>
        <v>2841.6499999999996</v>
      </c>
      <c r="Z11" s="7">
        <f t="shared" si="1"/>
        <v>343270.54000000015</v>
      </c>
      <c r="AA11" s="7">
        <f t="shared" si="1"/>
        <v>2676.91</v>
      </c>
      <c r="AB11" s="7">
        <f t="shared" si="1"/>
        <v>356985.70000000013</v>
      </c>
      <c r="AC11" s="7">
        <f t="shared" si="1"/>
        <v>2501.1499999999996</v>
      </c>
      <c r="AD11" s="7">
        <f t="shared" si="1"/>
        <v>340620.69000000018</v>
      </c>
      <c r="AE11" s="7">
        <f t="shared" si="1"/>
        <v>2344.5199999999995</v>
      </c>
      <c r="AF11" s="1">
        <f>SUM(H11:AD11)</f>
        <v>4280676.63</v>
      </c>
    </row>
    <row r="12" spans="1:32">
      <c r="A12" s="1"/>
      <c r="B12" s="73"/>
      <c r="C12" s="74"/>
      <c r="D12" s="74"/>
      <c r="E12" s="74"/>
      <c r="F12" s="74"/>
      <c r="G12" s="75"/>
      <c r="H12" s="5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57"/>
      <c r="AF12" s="1"/>
    </row>
    <row r="13" spans="1:32">
      <c r="A13" s="1"/>
      <c r="B13" s="67" t="s">
        <v>19</v>
      </c>
      <c r="C13" s="68"/>
      <c r="D13" s="68"/>
      <c r="E13" s="68"/>
      <c r="F13" s="68"/>
      <c r="G13" s="69"/>
      <c r="H13" s="5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57"/>
      <c r="AF13" s="1"/>
    </row>
    <row r="14" spans="1:32">
      <c r="A14" s="1">
        <v>2</v>
      </c>
      <c r="B14" s="70" t="s">
        <v>28</v>
      </c>
      <c r="C14" s="71"/>
      <c r="D14" s="71"/>
      <c r="E14" s="71"/>
      <c r="F14" s="71"/>
      <c r="G14" s="72"/>
      <c r="H14" s="56">
        <f>SUM(H15:I59)</f>
        <v>4657.5</v>
      </c>
      <c r="I14" s="57"/>
      <c r="J14" s="56">
        <f>SUM(J15:K59)</f>
        <v>1261.5</v>
      </c>
      <c r="K14" s="57"/>
      <c r="L14" s="56">
        <f>SUM(L15:M59)</f>
        <v>1401.5</v>
      </c>
      <c r="M14" s="57"/>
      <c r="N14" s="56">
        <f>SUM(N15:O59)</f>
        <v>2666.21</v>
      </c>
      <c r="O14" s="57"/>
      <c r="P14" s="56">
        <f>SUM(P15:Q59)</f>
        <v>3538.28</v>
      </c>
      <c r="Q14" s="57"/>
      <c r="R14" s="56">
        <f>SUM(R15:S59)</f>
        <v>2276</v>
      </c>
      <c r="S14" s="57"/>
      <c r="T14" s="56">
        <f>SUM(T15:U59)</f>
        <v>9013.5</v>
      </c>
      <c r="U14" s="57"/>
      <c r="V14" s="56">
        <f>SUM(V15:W59)</f>
        <v>81449.55</v>
      </c>
      <c r="W14" s="57"/>
      <c r="X14" s="56">
        <f>SUM(X15:Y59)</f>
        <v>4963.4799999999996</v>
      </c>
      <c r="Y14" s="57"/>
      <c r="Z14" s="56">
        <f>SUM(Z15:AA59)</f>
        <v>27671</v>
      </c>
      <c r="AA14" s="57"/>
      <c r="AB14" s="56">
        <f>SUM(AB15:AC59)</f>
        <v>11390</v>
      </c>
      <c r="AC14" s="57"/>
      <c r="AD14" s="56">
        <f>SUM(AD15:AE59)</f>
        <v>583</v>
      </c>
      <c r="AE14" s="57"/>
      <c r="AF14" s="1">
        <f>SUM(H14:AD14)</f>
        <v>150871.52000000002</v>
      </c>
    </row>
    <row r="15" spans="1:32" ht="27.75" customHeight="1">
      <c r="A15" s="1"/>
      <c r="B15" s="76" t="s">
        <v>42</v>
      </c>
      <c r="C15" s="77"/>
      <c r="D15" s="77"/>
      <c r="E15" s="77"/>
      <c r="F15" s="77"/>
      <c r="G15" s="78"/>
      <c r="H15" s="56">
        <v>808.5</v>
      </c>
      <c r="I15" s="57"/>
      <c r="J15" s="56"/>
      <c r="K15" s="57"/>
      <c r="L15" s="56"/>
      <c r="M15" s="57"/>
      <c r="N15" s="56"/>
      <c r="O15" s="57"/>
      <c r="P15" s="56"/>
      <c r="Q15" s="57"/>
      <c r="R15" s="56"/>
      <c r="S15" s="57"/>
      <c r="T15" s="56"/>
      <c r="U15" s="57"/>
      <c r="V15" s="56"/>
      <c r="W15" s="57"/>
      <c r="X15" s="56"/>
      <c r="Y15" s="57"/>
      <c r="Z15" s="56"/>
      <c r="AA15" s="57"/>
      <c r="AB15" s="56"/>
      <c r="AC15" s="57"/>
      <c r="AD15" s="56"/>
      <c r="AE15" s="57"/>
      <c r="AF15" s="1"/>
    </row>
    <row r="16" spans="1:32" ht="27.75" customHeight="1">
      <c r="A16" s="1"/>
      <c r="B16" s="76" t="s">
        <v>44</v>
      </c>
      <c r="C16" s="77"/>
      <c r="D16" s="77"/>
      <c r="E16" s="77"/>
      <c r="F16" s="77"/>
      <c r="G16" s="78"/>
      <c r="H16" s="56">
        <v>471</v>
      </c>
      <c r="I16" s="57"/>
      <c r="J16" s="56"/>
      <c r="K16" s="57"/>
      <c r="L16" s="56"/>
      <c r="M16" s="57"/>
      <c r="N16" s="56"/>
      <c r="O16" s="57"/>
      <c r="P16" s="56"/>
      <c r="Q16" s="57"/>
      <c r="R16" s="56"/>
      <c r="S16" s="57"/>
      <c r="T16" s="56"/>
      <c r="U16" s="57"/>
      <c r="V16" s="56"/>
      <c r="W16" s="57"/>
      <c r="X16" s="56"/>
      <c r="Y16" s="57"/>
      <c r="Z16" s="56"/>
      <c r="AA16" s="57"/>
      <c r="AB16" s="56"/>
      <c r="AC16" s="57"/>
      <c r="AD16" s="56"/>
      <c r="AE16" s="57"/>
      <c r="AF16" s="1"/>
    </row>
    <row r="17" spans="1:32" ht="27.75" customHeight="1">
      <c r="A17" s="1"/>
      <c r="B17" s="88" t="s">
        <v>45</v>
      </c>
      <c r="C17" s="89"/>
      <c r="D17" s="89"/>
      <c r="E17" s="89"/>
      <c r="F17" s="89"/>
      <c r="G17" s="90"/>
      <c r="H17" s="56">
        <v>3378</v>
      </c>
      <c r="I17" s="66"/>
      <c r="J17" s="56"/>
      <c r="K17" s="66"/>
      <c r="L17" s="56"/>
      <c r="M17" s="66"/>
      <c r="N17" s="56"/>
      <c r="O17" s="66"/>
      <c r="P17" s="56"/>
      <c r="Q17" s="66"/>
      <c r="R17" s="56"/>
      <c r="S17" s="66"/>
      <c r="T17" s="56"/>
      <c r="U17" s="66"/>
      <c r="V17" s="56"/>
      <c r="W17" s="66"/>
      <c r="X17" s="56"/>
      <c r="Y17" s="66"/>
      <c r="Z17" s="56"/>
      <c r="AA17" s="66"/>
      <c r="AB17" s="56"/>
      <c r="AC17" s="66"/>
      <c r="AD17" s="56"/>
      <c r="AE17" s="66"/>
      <c r="AF17" s="1"/>
    </row>
    <row r="18" spans="1:32" ht="27.75" customHeight="1">
      <c r="A18" s="1"/>
      <c r="B18" s="58" t="s">
        <v>42</v>
      </c>
      <c r="C18" s="59"/>
      <c r="D18" s="59"/>
      <c r="E18" s="59"/>
      <c r="F18" s="59"/>
      <c r="G18" s="60"/>
      <c r="H18" s="86"/>
      <c r="I18" s="86"/>
      <c r="J18" s="86">
        <v>808.5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1"/>
    </row>
    <row r="19" spans="1:32" ht="27.75" customHeight="1">
      <c r="A19" s="1"/>
      <c r="B19" s="88" t="s">
        <v>46</v>
      </c>
      <c r="C19" s="89"/>
      <c r="D19" s="89"/>
      <c r="E19" s="89"/>
      <c r="F19" s="89"/>
      <c r="G19" s="90"/>
      <c r="H19" s="86"/>
      <c r="I19" s="86"/>
      <c r="J19" s="86">
        <v>453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1"/>
    </row>
    <row r="20" spans="1:32" ht="27.75" customHeight="1">
      <c r="A20" s="1"/>
      <c r="B20" s="58" t="s">
        <v>42</v>
      </c>
      <c r="C20" s="59"/>
      <c r="D20" s="59"/>
      <c r="E20" s="59"/>
      <c r="F20" s="59"/>
      <c r="G20" s="60"/>
      <c r="H20" s="56"/>
      <c r="I20" s="57"/>
      <c r="J20" s="56"/>
      <c r="K20" s="57"/>
      <c r="L20" s="56">
        <v>808.5</v>
      </c>
      <c r="M20" s="57"/>
      <c r="N20" s="56"/>
      <c r="O20" s="57"/>
      <c r="P20" s="56"/>
      <c r="Q20" s="57"/>
      <c r="R20" s="56"/>
      <c r="S20" s="57"/>
      <c r="T20" s="56"/>
      <c r="U20" s="57"/>
      <c r="V20" s="56"/>
      <c r="W20" s="57"/>
      <c r="X20" s="56"/>
      <c r="Y20" s="57"/>
      <c r="Z20" s="56"/>
      <c r="AA20" s="57"/>
      <c r="AB20" s="56"/>
      <c r="AC20" s="57"/>
      <c r="AD20" s="56"/>
      <c r="AE20" s="57"/>
      <c r="AF20" s="1"/>
    </row>
    <row r="21" spans="1:32" ht="27.75" customHeight="1">
      <c r="A21" s="1"/>
      <c r="B21" s="58" t="s">
        <v>47</v>
      </c>
      <c r="C21" s="59"/>
      <c r="D21" s="59"/>
      <c r="E21" s="59"/>
      <c r="F21" s="59"/>
      <c r="G21" s="60"/>
      <c r="H21" s="56"/>
      <c r="I21" s="57"/>
      <c r="J21" s="56"/>
      <c r="K21" s="57"/>
      <c r="L21" s="56">
        <v>593</v>
      </c>
      <c r="M21" s="57"/>
      <c r="N21" s="56"/>
      <c r="O21" s="57"/>
      <c r="P21" s="56"/>
      <c r="Q21" s="57"/>
      <c r="R21" s="56"/>
      <c r="S21" s="57"/>
      <c r="T21" s="56"/>
      <c r="U21" s="57"/>
      <c r="V21" s="56"/>
      <c r="W21" s="57"/>
      <c r="X21" s="56"/>
      <c r="Y21" s="57"/>
      <c r="Z21" s="56"/>
      <c r="AA21" s="57"/>
      <c r="AB21" s="56"/>
      <c r="AC21" s="57"/>
      <c r="AD21" s="56"/>
      <c r="AE21" s="57"/>
      <c r="AF21" s="1"/>
    </row>
    <row r="22" spans="1:32" ht="27.75" customHeight="1">
      <c r="A22" s="1"/>
      <c r="B22" s="88" t="s">
        <v>48</v>
      </c>
      <c r="C22" s="89"/>
      <c r="D22" s="89"/>
      <c r="E22" s="89"/>
      <c r="F22" s="89"/>
      <c r="G22" s="90"/>
      <c r="H22" s="56"/>
      <c r="I22" s="66"/>
      <c r="J22" s="56"/>
      <c r="K22" s="66"/>
      <c r="L22" s="56"/>
      <c r="M22" s="66"/>
      <c r="N22" s="56">
        <v>612</v>
      </c>
      <c r="O22" s="66"/>
      <c r="P22" s="56"/>
      <c r="Q22" s="66"/>
      <c r="R22" s="56"/>
      <c r="S22" s="66"/>
      <c r="T22" s="56"/>
      <c r="U22" s="66"/>
      <c r="V22" s="56"/>
      <c r="W22" s="66"/>
      <c r="X22" s="56"/>
      <c r="Y22" s="66"/>
      <c r="Z22" s="56"/>
      <c r="AA22" s="66"/>
      <c r="AB22" s="56"/>
      <c r="AC22" s="66"/>
      <c r="AD22" s="56"/>
      <c r="AE22" s="66"/>
      <c r="AF22" s="1"/>
    </row>
    <row r="23" spans="1:32" ht="27.75" customHeight="1">
      <c r="A23" s="1"/>
      <c r="B23" s="58" t="s">
        <v>49</v>
      </c>
      <c r="C23" s="59"/>
      <c r="D23" s="59"/>
      <c r="E23" s="59"/>
      <c r="F23" s="59"/>
      <c r="G23" s="60"/>
      <c r="H23" s="56"/>
      <c r="I23" s="57"/>
      <c r="J23" s="56"/>
      <c r="K23" s="57"/>
      <c r="L23" s="56"/>
      <c r="M23" s="57"/>
      <c r="N23" s="56">
        <v>2054.21</v>
      </c>
      <c r="O23" s="57"/>
      <c r="P23" s="56"/>
      <c r="Q23" s="57"/>
      <c r="R23" s="56"/>
      <c r="S23" s="57"/>
      <c r="T23" s="56"/>
      <c r="U23" s="57"/>
      <c r="V23" s="56"/>
      <c r="W23" s="57"/>
      <c r="X23" s="56"/>
      <c r="Y23" s="57"/>
      <c r="Z23" s="56"/>
      <c r="AA23" s="57"/>
      <c r="AB23" s="56"/>
      <c r="AC23" s="57"/>
      <c r="AD23" s="56"/>
      <c r="AE23" s="57"/>
      <c r="AF23" s="1"/>
    </row>
    <row r="24" spans="1:32" ht="27.75" customHeight="1">
      <c r="A24" s="1"/>
      <c r="B24" s="58" t="s">
        <v>50</v>
      </c>
      <c r="C24" s="59"/>
      <c r="D24" s="59"/>
      <c r="E24" s="59"/>
      <c r="F24" s="59"/>
      <c r="G24" s="60"/>
      <c r="H24" s="34"/>
      <c r="I24" s="35"/>
      <c r="J24" s="34"/>
      <c r="K24" s="35"/>
      <c r="L24" s="34"/>
      <c r="M24" s="35"/>
      <c r="N24" s="56"/>
      <c r="O24" s="57"/>
      <c r="P24" s="34">
        <v>2224.2800000000002</v>
      </c>
      <c r="Q24" s="35"/>
      <c r="R24" s="34"/>
      <c r="S24" s="35"/>
      <c r="T24" s="34"/>
      <c r="U24" s="35"/>
      <c r="V24" s="34"/>
      <c r="W24" s="35"/>
      <c r="X24" s="34"/>
      <c r="Y24" s="35"/>
      <c r="Z24" s="34"/>
      <c r="AA24" s="35"/>
      <c r="AB24" s="34"/>
      <c r="AC24" s="35"/>
      <c r="AD24" s="34"/>
      <c r="AE24" s="35"/>
      <c r="AF24" s="1"/>
    </row>
    <row r="25" spans="1:32" ht="27.75" customHeight="1">
      <c r="A25" s="1"/>
      <c r="B25" s="58" t="s">
        <v>51</v>
      </c>
      <c r="C25" s="59"/>
      <c r="D25" s="59"/>
      <c r="E25" s="59"/>
      <c r="F25" s="59"/>
      <c r="G25" s="60"/>
      <c r="H25" s="56"/>
      <c r="I25" s="66"/>
      <c r="J25" s="56"/>
      <c r="K25" s="66"/>
      <c r="L25" s="56"/>
      <c r="M25" s="66"/>
      <c r="N25" s="56"/>
      <c r="O25" s="66"/>
      <c r="P25" s="56">
        <v>702</v>
      </c>
      <c r="Q25" s="66"/>
      <c r="R25" s="56"/>
      <c r="S25" s="66"/>
      <c r="T25" s="56"/>
      <c r="U25" s="66"/>
      <c r="V25" s="56"/>
      <c r="W25" s="66"/>
      <c r="X25" s="56"/>
      <c r="Y25" s="66"/>
      <c r="Z25" s="56"/>
      <c r="AA25" s="66"/>
      <c r="AB25" s="56"/>
      <c r="AC25" s="66"/>
      <c r="AD25" s="56"/>
      <c r="AE25" s="66"/>
      <c r="AF25" s="1"/>
    </row>
    <row r="26" spans="1:32" ht="27.75" customHeight="1">
      <c r="A26" s="1"/>
      <c r="B26" s="58" t="s">
        <v>52</v>
      </c>
      <c r="C26" s="59"/>
      <c r="D26" s="59"/>
      <c r="E26" s="59"/>
      <c r="F26" s="59"/>
      <c r="G26" s="60"/>
      <c r="H26" s="56"/>
      <c r="I26" s="57"/>
      <c r="J26" s="56"/>
      <c r="K26" s="57"/>
      <c r="L26" s="56"/>
      <c r="M26" s="57"/>
      <c r="N26" s="56"/>
      <c r="O26" s="57"/>
      <c r="P26" s="56">
        <v>612</v>
      </c>
      <c r="Q26" s="57"/>
      <c r="R26" s="56"/>
      <c r="S26" s="57"/>
      <c r="T26" s="56"/>
      <c r="U26" s="57"/>
      <c r="V26" s="56"/>
      <c r="W26" s="57"/>
      <c r="X26" s="56"/>
      <c r="Y26" s="57"/>
      <c r="Z26" s="56"/>
      <c r="AA26" s="57"/>
      <c r="AB26" s="56"/>
      <c r="AC26" s="57"/>
      <c r="AD26" s="56"/>
      <c r="AE26" s="57"/>
      <c r="AF26" s="1"/>
    </row>
    <row r="27" spans="1:32" ht="27.75" customHeight="1">
      <c r="A27" s="1"/>
      <c r="B27" s="58" t="s">
        <v>54</v>
      </c>
      <c r="C27" s="59"/>
      <c r="D27" s="59"/>
      <c r="E27" s="59"/>
      <c r="F27" s="59"/>
      <c r="G27" s="60"/>
      <c r="H27" s="50"/>
      <c r="I27" s="51"/>
      <c r="J27" s="50"/>
      <c r="K27" s="51"/>
      <c r="L27" s="50"/>
      <c r="M27" s="51"/>
      <c r="N27" s="50"/>
      <c r="O27" s="51"/>
      <c r="P27" s="50"/>
      <c r="Q27" s="51"/>
      <c r="R27" s="56">
        <v>2276</v>
      </c>
      <c r="S27" s="57"/>
      <c r="T27" s="50"/>
      <c r="U27" s="51"/>
      <c r="V27" s="50"/>
      <c r="W27" s="51"/>
      <c r="X27" s="50"/>
      <c r="Y27" s="51"/>
      <c r="Z27" s="50"/>
      <c r="AA27" s="51"/>
      <c r="AB27" s="50"/>
      <c r="AC27" s="51"/>
      <c r="AD27" s="50"/>
      <c r="AE27" s="51"/>
      <c r="AF27" s="1"/>
    </row>
    <row r="28" spans="1:32" ht="39" customHeight="1">
      <c r="A28" s="1"/>
      <c r="B28" s="58" t="s">
        <v>53</v>
      </c>
      <c r="C28" s="59"/>
      <c r="D28" s="59"/>
      <c r="E28" s="59"/>
      <c r="F28" s="59"/>
      <c r="G28" s="60"/>
      <c r="H28" s="56"/>
      <c r="I28" s="57"/>
      <c r="J28" s="56"/>
      <c r="K28" s="57"/>
      <c r="L28" s="56"/>
      <c r="M28" s="57"/>
      <c r="N28" s="56"/>
      <c r="O28" s="57"/>
      <c r="P28" s="56"/>
      <c r="Q28" s="57"/>
      <c r="R28" s="56"/>
      <c r="S28" s="57"/>
      <c r="T28" s="56">
        <v>395.5</v>
      </c>
      <c r="U28" s="57"/>
      <c r="V28" s="56"/>
      <c r="W28" s="57"/>
      <c r="X28" s="56"/>
      <c r="Y28" s="57"/>
      <c r="Z28" s="56"/>
      <c r="AA28" s="57"/>
      <c r="AB28" s="56"/>
      <c r="AC28" s="57"/>
      <c r="AD28" s="56"/>
      <c r="AE28" s="57"/>
      <c r="AF28" s="1"/>
    </row>
    <row r="29" spans="1:32" ht="27.75" customHeight="1">
      <c r="A29" s="1"/>
      <c r="B29" s="58" t="s">
        <v>55</v>
      </c>
      <c r="C29" s="59"/>
      <c r="D29" s="59"/>
      <c r="E29" s="59"/>
      <c r="F29" s="59"/>
      <c r="G29" s="60"/>
      <c r="H29" s="8"/>
      <c r="I29" s="9"/>
      <c r="J29" s="8"/>
      <c r="K29" s="9"/>
      <c r="L29" s="8"/>
      <c r="M29" s="9"/>
      <c r="N29" s="8"/>
      <c r="O29" s="9"/>
      <c r="P29" s="8"/>
      <c r="Q29" s="9"/>
      <c r="R29" s="56"/>
      <c r="S29" s="57"/>
      <c r="T29" s="56">
        <v>6771</v>
      </c>
      <c r="U29" s="57"/>
      <c r="V29" s="56"/>
      <c r="W29" s="57"/>
      <c r="X29" s="8"/>
      <c r="Y29" s="9"/>
      <c r="Z29" s="8"/>
      <c r="AA29" s="9"/>
      <c r="AB29" s="8"/>
      <c r="AC29" s="9"/>
      <c r="AD29" s="8"/>
      <c r="AE29" s="9"/>
      <c r="AF29" s="1"/>
    </row>
    <row r="30" spans="1:32" ht="27.75" customHeight="1">
      <c r="A30" s="1"/>
      <c r="B30" s="58" t="s">
        <v>56</v>
      </c>
      <c r="C30" s="59"/>
      <c r="D30" s="59"/>
      <c r="E30" s="59"/>
      <c r="F30" s="59"/>
      <c r="G30" s="60"/>
      <c r="H30" s="56"/>
      <c r="I30" s="57"/>
      <c r="J30" s="56"/>
      <c r="K30" s="57"/>
      <c r="L30" s="56"/>
      <c r="M30" s="57"/>
      <c r="N30" s="56"/>
      <c r="O30" s="57"/>
      <c r="P30" s="56"/>
      <c r="Q30" s="57"/>
      <c r="R30" s="56"/>
      <c r="S30" s="57"/>
      <c r="T30" s="56">
        <v>1847</v>
      </c>
      <c r="U30" s="57"/>
      <c r="V30" s="56"/>
      <c r="W30" s="57"/>
      <c r="X30" s="56"/>
      <c r="Y30" s="57"/>
      <c r="Z30" s="56"/>
      <c r="AA30" s="57"/>
      <c r="AB30" s="56"/>
      <c r="AC30" s="57"/>
      <c r="AD30" s="56"/>
      <c r="AE30" s="57"/>
      <c r="AF30" s="1"/>
    </row>
    <row r="31" spans="1:32" ht="27.75" customHeight="1">
      <c r="A31" s="1"/>
      <c r="B31" s="58" t="s">
        <v>57</v>
      </c>
      <c r="C31" s="59"/>
      <c r="D31" s="59"/>
      <c r="E31" s="59"/>
      <c r="F31" s="59"/>
      <c r="G31" s="60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56"/>
      <c r="U31" s="57"/>
      <c r="V31" s="56">
        <v>54300</v>
      </c>
      <c r="W31" s="57"/>
      <c r="X31" s="36"/>
      <c r="Y31" s="37"/>
      <c r="Z31" s="36"/>
      <c r="AA31" s="37"/>
      <c r="AB31" s="36"/>
      <c r="AC31" s="37"/>
      <c r="AD31" s="36"/>
      <c r="AE31" s="37"/>
      <c r="AF31" s="1"/>
    </row>
    <row r="32" spans="1:32" ht="27.75" customHeight="1">
      <c r="A32" s="1"/>
      <c r="B32" s="58" t="s">
        <v>65</v>
      </c>
      <c r="C32" s="59"/>
      <c r="D32" s="59"/>
      <c r="E32" s="59"/>
      <c r="F32" s="59"/>
      <c r="G32" s="60"/>
      <c r="H32" s="54"/>
      <c r="I32" s="55"/>
      <c r="J32" s="54"/>
      <c r="K32" s="55"/>
      <c r="L32" s="54"/>
      <c r="M32" s="55"/>
      <c r="N32" s="54"/>
      <c r="O32" s="55"/>
      <c r="P32" s="54" t="s">
        <v>69</v>
      </c>
      <c r="Q32" s="55"/>
      <c r="R32" s="54"/>
      <c r="S32" s="55"/>
      <c r="T32" s="54"/>
      <c r="U32" s="55"/>
      <c r="V32" s="56">
        <v>564</v>
      </c>
      <c r="W32" s="57"/>
      <c r="X32" s="54"/>
      <c r="Y32" s="55"/>
      <c r="Z32" s="54"/>
      <c r="AA32" s="55"/>
      <c r="AB32" s="54"/>
      <c r="AC32" s="55"/>
      <c r="AD32" s="54"/>
      <c r="AE32" s="55"/>
      <c r="AF32" s="1"/>
    </row>
    <row r="33" spans="1:32" ht="27.75" customHeight="1">
      <c r="A33" s="1"/>
      <c r="B33" s="58" t="s">
        <v>66</v>
      </c>
      <c r="C33" s="59"/>
      <c r="D33" s="59"/>
      <c r="E33" s="59"/>
      <c r="F33" s="59"/>
      <c r="G33" s="60"/>
      <c r="H33" s="54"/>
      <c r="I33" s="55"/>
      <c r="J33" s="54"/>
      <c r="K33" s="55"/>
      <c r="L33" s="54"/>
      <c r="M33" s="55"/>
      <c r="N33" s="54"/>
      <c r="O33" s="55"/>
      <c r="P33" s="54"/>
      <c r="Q33" s="55"/>
      <c r="R33" s="54"/>
      <c r="S33" s="55"/>
      <c r="T33" s="54"/>
      <c r="U33" s="55"/>
      <c r="V33" s="56">
        <v>723</v>
      </c>
      <c r="W33" s="57"/>
      <c r="X33" s="54"/>
      <c r="Y33" s="55"/>
      <c r="Z33" s="54"/>
      <c r="AA33" s="55"/>
      <c r="AB33" s="54"/>
      <c r="AC33" s="55"/>
      <c r="AD33" s="54"/>
      <c r="AE33" s="55"/>
      <c r="AF33" s="1"/>
    </row>
    <row r="34" spans="1:32" ht="27.75" customHeight="1">
      <c r="A34" s="1"/>
      <c r="B34" s="58" t="s">
        <v>67</v>
      </c>
      <c r="C34" s="59"/>
      <c r="D34" s="59"/>
      <c r="E34" s="59"/>
      <c r="F34" s="59"/>
      <c r="G34" s="60"/>
      <c r="H34" s="54"/>
      <c r="I34" s="55"/>
      <c r="J34" s="54"/>
      <c r="K34" s="55"/>
      <c r="L34" s="54"/>
      <c r="M34" s="55"/>
      <c r="N34" s="54"/>
      <c r="O34" s="55"/>
      <c r="P34" s="54"/>
      <c r="Q34" s="55"/>
      <c r="R34" s="54"/>
      <c r="S34" s="55"/>
      <c r="T34" s="54"/>
      <c r="U34" s="55"/>
      <c r="V34" s="56">
        <v>21414.07</v>
      </c>
      <c r="W34" s="57"/>
      <c r="X34" s="54"/>
      <c r="Y34" s="55"/>
      <c r="Z34" s="54"/>
      <c r="AA34" s="55"/>
      <c r="AB34" s="54"/>
      <c r="AC34" s="55"/>
      <c r="AD34" s="54"/>
      <c r="AE34" s="55"/>
      <c r="AF34" s="1"/>
    </row>
    <row r="35" spans="1:32" ht="27.75" customHeight="1">
      <c r="A35" s="1"/>
      <c r="B35" s="58" t="s">
        <v>68</v>
      </c>
      <c r="C35" s="59"/>
      <c r="D35" s="59"/>
      <c r="E35" s="59"/>
      <c r="F35" s="59"/>
      <c r="G35" s="60"/>
      <c r="H35" s="54"/>
      <c r="I35" s="55"/>
      <c r="J35" s="54"/>
      <c r="K35" s="55"/>
      <c r="L35" s="54"/>
      <c r="M35" s="55"/>
      <c r="N35" s="54"/>
      <c r="O35" s="55"/>
      <c r="P35" s="54"/>
      <c r="Q35" s="55"/>
      <c r="R35" s="54"/>
      <c r="S35" s="55"/>
      <c r="T35" s="54"/>
      <c r="U35" s="55"/>
      <c r="V35" s="56">
        <v>4448.4799999999996</v>
      </c>
      <c r="W35" s="57"/>
      <c r="X35" s="54"/>
      <c r="Y35" s="55"/>
      <c r="Z35" s="54"/>
      <c r="AA35" s="55"/>
      <c r="AB35" s="54"/>
      <c r="AC35" s="55"/>
      <c r="AD35" s="54"/>
      <c r="AE35" s="55"/>
      <c r="AF35" s="1"/>
    </row>
    <row r="36" spans="1:32" ht="27.75" customHeight="1">
      <c r="A36" s="1"/>
      <c r="B36" s="58" t="s">
        <v>58</v>
      </c>
      <c r="C36" s="59"/>
      <c r="D36" s="59"/>
      <c r="E36" s="59"/>
      <c r="F36" s="59"/>
      <c r="G36" s="60"/>
      <c r="H36" s="38"/>
      <c r="I36" s="39"/>
      <c r="J36" s="38"/>
      <c r="K36" s="39"/>
      <c r="L36" s="38"/>
      <c r="M36" s="39"/>
      <c r="N36" s="38"/>
      <c r="O36" s="39"/>
      <c r="P36" s="38"/>
      <c r="Q36" s="39"/>
      <c r="R36" s="38"/>
      <c r="S36" s="39"/>
      <c r="T36" s="56"/>
      <c r="U36" s="57"/>
      <c r="V36" s="38"/>
      <c r="W36" s="39"/>
      <c r="X36" s="56">
        <v>4448.4799999999996</v>
      </c>
      <c r="Y36" s="57"/>
      <c r="Z36" s="38"/>
      <c r="AA36" s="39"/>
      <c r="AB36" s="38"/>
      <c r="AC36" s="39"/>
      <c r="AD36" s="38"/>
      <c r="AE36" s="39"/>
      <c r="AF36" s="1"/>
    </row>
    <row r="37" spans="1:32" ht="27.75" customHeight="1">
      <c r="A37" s="1"/>
      <c r="B37" s="58" t="s">
        <v>59</v>
      </c>
      <c r="C37" s="59"/>
      <c r="D37" s="59"/>
      <c r="E37" s="59"/>
      <c r="F37" s="59"/>
      <c r="G37" s="60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91"/>
      <c r="U37" s="81"/>
      <c r="V37" s="56"/>
      <c r="W37" s="57"/>
      <c r="X37" s="56">
        <v>515</v>
      </c>
      <c r="Y37" s="57"/>
      <c r="Z37" s="10"/>
      <c r="AA37" s="11"/>
      <c r="AB37" s="10"/>
      <c r="AC37" s="11"/>
      <c r="AD37" s="10"/>
      <c r="AE37" s="11"/>
      <c r="AF37" s="1"/>
    </row>
    <row r="38" spans="1:32" ht="42" customHeight="1">
      <c r="A38" s="1"/>
      <c r="B38" s="58" t="s">
        <v>60</v>
      </c>
      <c r="C38" s="59"/>
      <c r="D38" s="59"/>
      <c r="E38" s="59"/>
      <c r="F38" s="59"/>
      <c r="G38" s="60"/>
      <c r="H38" s="40"/>
      <c r="I38" s="41"/>
      <c r="J38" s="40"/>
      <c r="K38" s="41"/>
      <c r="L38" s="40"/>
      <c r="M38" s="41"/>
      <c r="N38" s="40"/>
      <c r="O38" s="41"/>
      <c r="P38" s="40"/>
      <c r="Q38" s="41"/>
      <c r="R38" s="40"/>
      <c r="S38" s="41"/>
      <c r="T38" s="42"/>
      <c r="U38" s="43"/>
      <c r="V38" s="56"/>
      <c r="W38" s="57"/>
      <c r="X38" s="40"/>
      <c r="Y38" s="41"/>
      <c r="Z38" s="56">
        <v>26000</v>
      </c>
      <c r="AA38" s="57"/>
      <c r="AB38" s="40"/>
      <c r="AC38" s="41"/>
      <c r="AD38" s="40"/>
      <c r="AE38" s="41"/>
      <c r="AF38" s="1"/>
    </row>
    <row r="39" spans="1:32" ht="27.75" customHeight="1">
      <c r="A39" s="1"/>
      <c r="B39" s="58" t="s">
        <v>61</v>
      </c>
      <c r="C39" s="59"/>
      <c r="D39" s="59"/>
      <c r="E39" s="59"/>
      <c r="F39" s="59"/>
      <c r="G39" s="60"/>
      <c r="H39" s="40"/>
      <c r="I39" s="41"/>
      <c r="J39" s="40"/>
      <c r="K39" s="41"/>
      <c r="L39" s="40"/>
      <c r="M39" s="41"/>
      <c r="N39" s="40"/>
      <c r="O39" s="41"/>
      <c r="P39" s="40"/>
      <c r="Q39" s="41"/>
      <c r="R39" s="40"/>
      <c r="S39" s="41"/>
      <c r="T39" s="42"/>
      <c r="U39" s="43"/>
      <c r="V39" s="56"/>
      <c r="W39" s="57"/>
      <c r="X39" s="40"/>
      <c r="Y39" s="41"/>
      <c r="Z39" s="56">
        <v>564</v>
      </c>
      <c r="AA39" s="57"/>
      <c r="AB39" s="40"/>
      <c r="AC39" s="41"/>
      <c r="AD39" s="40"/>
      <c r="AE39" s="41"/>
      <c r="AF39" s="1"/>
    </row>
    <row r="40" spans="1:32" ht="36.75" customHeight="1">
      <c r="A40" s="1"/>
      <c r="B40" s="58" t="s">
        <v>62</v>
      </c>
      <c r="C40" s="59"/>
      <c r="D40" s="59"/>
      <c r="E40" s="59"/>
      <c r="F40" s="59"/>
      <c r="G40" s="60"/>
      <c r="H40" s="40"/>
      <c r="I40" s="41"/>
      <c r="J40" s="40"/>
      <c r="K40" s="41"/>
      <c r="L40" s="40"/>
      <c r="M40" s="41"/>
      <c r="N40" s="40"/>
      <c r="O40" s="41"/>
      <c r="P40" s="40"/>
      <c r="Q40" s="41"/>
      <c r="R40" s="40"/>
      <c r="S40" s="41"/>
      <c r="T40" s="42"/>
      <c r="U40" s="43"/>
      <c r="V40" s="56"/>
      <c r="W40" s="57"/>
      <c r="X40" s="56"/>
      <c r="Y40" s="57"/>
      <c r="Z40" s="56">
        <v>1107</v>
      </c>
      <c r="AA40" s="57"/>
      <c r="AB40" s="40"/>
      <c r="AC40" s="41"/>
      <c r="AD40" s="40"/>
      <c r="AE40" s="41"/>
      <c r="AF40" s="1"/>
    </row>
    <row r="41" spans="1:32" ht="39.75" customHeight="1">
      <c r="A41" s="1"/>
      <c r="B41" s="58" t="s">
        <v>63</v>
      </c>
      <c r="C41" s="59"/>
      <c r="D41" s="59"/>
      <c r="E41" s="59"/>
      <c r="F41" s="59"/>
      <c r="G41" s="60"/>
      <c r="H41" s="12"/>
      <c r="I41" s="13"/>
      <c r="J41" s="12"/>
      <c r="K41" s="13"/>
      <c r="L41" s="12"/>
      <c r="M41" s="13"/>
      <c r="N41" s="12"/>
      <c r="O41" s="13"/>
      <c r="P41" s="12"/>
      <c r="Q41" s="13"/>
      <c r="R41" s="12"/>
      <c r="S41" s="13"/>
      <c r="T41" s="12"/>
      <c r="U41" s="13"/>
      <c r="V41" s="56"/>
      <c r="W41" s="57"/>
      <c r="X41" s="56"/>
      <c r="Y41" s="57"/>
      <c r="Z41" s="12"/>
      <c r="AA41" s="13"/>
      <c r="AB41" s="56">
        <v>11390</v>
      </c>
      <c r="AC41" s="57"/>
      <c r="AD41" s="12"/>
      <c r="AE41" s="13"/>
      <c r="AF41" s="1"/>
    </row>
    <row r="42" spans="1:32" ht="33" customHeight="1">
      <c r="A42" s="1"/>
      <c r="B42" s="58" t="s">
        <v>64</v>
      </c>
      <c r="C42" s="64"/>
      <c r="D42" s="64"/>
      <c r="E42" s="64"/>
      <c r="F42" s="64"/>
      <c r="G42" s="65"/>
      <c r="H42" s="12"/>
      <c r="I42" s="13"/>
      <c r="J42" s="12"/>
      <c r="K42" s="13"/>
      <c r="L42" s="12"/>
      <c r="M42" s="13"/>
      <c r="N42" s="12"/>
      <c r="O42" s="13"/>
      <c r="P42" s="12"/>
      <c r="Q42" s="13"/>
      <c r="R42" s="12"/>
      <c r="S42" s="13"/>
      <c r="T42" s="12"/>
      <c r="U42" s="13"/>
      <c r="V42" s="12"/>
      <c r="W42" s="13"/>
      <c r="X42" s="56"/>
      <c r="Y42" s="57"/>
      <c r="Z42" s="56"/>
      <c r="AA42" s="57"/>
      <c r="AB42" s="12"/>
      <c r="AC42" s="13"/>
      <c r="AD42" s="56">
        <v>583</v>
      </c>
      <c r="AE42" s="57"/>
      <c r="AF42" s="1"/>
    </row>
    <row r="43" spans="1:32" ht="32.25" customHeight="1">
      <c r="A43" s="1"/>
      <c r="B43" s="58"/>
      <c r="C43" s="64"/>
      <c r="D43" s="64"/>
      <c r="E43" s="64"/>
      <c r="F43" s="64"/>
      <c r="G43" s="65"/>
      <c r="H43" s="14"/>
      <c r="I43" s="15"/>
      <c r="J43" s="14"/>
      <c r="K43" s="15"/>
      <c r="L43" s="14"/>
      <c r="M43" s="15"/>
      <c r="N43" s="14"/>
      <c r="O43" s="15"/>
      <c r="P43" s="14"/>
      <c r="Q43" s="15"/>
      <c r="R43" s="14"/>
      <c r="S43" s="15"/>
      <c r="T43" s="14"/>
      <c r="U43" s="15"/>
      <c r="V43" s="14"/>
      <c r="W43" s="15"/>
      <c r="X43" s="56"/>
      <c r="Y43" s="57"/>
      <c r="Z43" s="56"/>
      <c r="AA43" s="57"/>
      <c r="AB43" s="14"/>
      <c r="AC43" s="15"/>
      <c r="AD43" s="14"/>
      <c r="AE43" s="15"/>
      <c r="AF43" s="1"/>
    </row>
    <row r="44" spans="1:32" ht="32.25" customHeight="1">
      <c r="A44" s="1"/>
      <c r="B44" s="58"/>
      <c r="C44" s="59"/>
      <c r="D44" s="59"/>
      <c r="E44" s="59"/>
      <c r="F44" s="59"/>
      <c r="G44" s="60"/>
      <c r="H44" s="44"/>
      <c r="I44" s="45"/>
      <c r="J44" s="44"/>
      <c r="K44" s="45"/>
      <c r="L44" s="44"/>
      <c r="M44" s="45"/>
      <c r="N44" s="44"/>
      <c r="O44" s="45"/>
      <c r="P44" s="44"/>
      <c r="Q44" s="45"/>
      <c r="R44" s="44"/>
      <c r="S44" s="45"/>
      <c r="T44" s="44"/>
      <c r="U44" s="45"/>
      <c r="V44" s="44"/>
      <c r="W44" s="45"/>
      <c r="X44" s="44"/>
      <c r="Y44" s="45"/>
      <c r="Z44" s="56"/>
      <c r="AA44" s="57"/>
      <c r="AB44" s="44"/>
      <c r="AC44" s="45"/>
      <c r="AD44" s="44"/>
      <c r="AE44" s="45"/>
      <c r="AF44" s="1"/>
    </row>
    <row r="45" spans="1:32" ht="32.25" customHeight="1">
      <c r="A45" s="1"/>
      <c r="B45" s="58"/>
      <c r="C45" s="59"/>
      <c r="D45" s="59"/>
      <c r="E45" s="59"/>
      <c r="F45" s="59"/>
      <c r="G45" s="60"/>
      <c r="H45" s="44"/>
      <c r="I45" s="45"/>
      <c r="J45" s="44"/>
      <c r="K45" s="45"/>
      <c r="L45" s="44"/>
      <c r="M45" s="45"/>
      <c r="N45" s="44"/>
      <c r="O45" s="45"/>
      <c r="P45" s="44"/>
      <c r="Q45" s="45"/>
      <c r="R45" s="44"/>
      <c r="S45" s="45"/>
      <c r="T45" s="44"/>
      <c r="U45" s="45"/>
      <c r="V45" s="44"/>
      <c r="W45" s="45"/>
      <c r="X45" s="44"/>
      <c r="Y45" s="45"/>
      <c r="Z45" s="56"/>
      <c r="AA45" s="57"/>
      <c r="AB45" s="44"/>
      <c r="AC45" s="45"/>
      <c r="AD45" s="44"/>
      <c r="AE45" s="45"/>
      <c r="AF45" s="1"/>
    </row>
    <row r="46" spans="1:32" ht="33" customHeight="1">
      <c r="A46" s="1"/>
      <c r="B46" s="58"/>
      <c r="C46" s="64"/>
      <c r="D46" s="64"/>
      <c r="E46" s="64"/>
      <c r="F46" s="64"/>
      <c r="G46" s="65"/>
      <c r="H46" s="16"/>
      <c r="I46" s="17"/>
      <c r="J46" s="16"/>
      <c r="K46" s="17"/>
      <c r="L46" s="16"/>
      <c r="M46" s="17"/>
      <c r="N46" s="16"/>
      <c r="O46" s="17"/>
      <c r="P46" s="16"/>
      <c r="Q46" s="17"/>
      <c r="R46" s="16"/>
      <c r="S46" s="17"/>
      <c r="T46" s="16"/>
      <c r="U46" s="17"/>
      <c r="V46" s="16"/>
      <c r="W46" s="17"/>
      <c r="X46" s="56"/>
      <c r="Y46" s="57"/>
      <c r="Z46" s="56"/>
      <c r="AA46" s="57"/>
      <c r="AB46" s="56"/>
      <c r="AC46" s="57"/>
      <c r="AD46" s="16"/>
      <c r="AE46" s="17"/>
      <c r="AF46" s="1"/>
    </row>
    <row r="47" spans="1:32" ht="33" customHeight="1">
      <c r="A47" s="1"/>
      <c r="B47" s="58"/>
      <c r="C47" s="59"/>
      <c r="D47" s="59"/>
      <c r="E47" s="59"/>
      <c r="F47" s="59"/>
      <c r="G47" s="60"/>
      <c r="H47" s="46"/>
      <c r="I47" s="47"/>
      <c r="J47" s="46"/>
      <c r="K47" s="47"/>
      <c r="L47" s="46"/>
      <c r="M47" s="47"/>
      <c r="N47" s="46"/>
      <c r="O47" s="47"/>
      <c r="P47" s="46"/>
      <c r="Q47" s="47"/>
      <c r="R47" s="46"/>
      <c r="S47" s="47"/>
      <c r="T47" s="46"/>
      <c r="U47" s="47"/>
      <c r="V47" s="46"/>
      <c r="W47" s="47"/>
      <c r="X47" s="46"/>
      <c r="Y47" s="47"/>
      <c r="Z47" s="46"/>
      <c r="AA47" s="47"/>
      <c r="AB47" s="56"/>
      <c r="AC47" s="57"/>
      <c r="AD47" s="46"/>
      <c r="AE47" s="47"/>
      <c r="AF47" s="1"/>
    </row>
    <row r="48" spans="1:32" ht="30" customHeight="1">
      <c r="A48" s="1"/>
      <c r="B48" s="58"/>
      <c r="C48" s="64"/>
      <c r="D48" s="64"/>
      <c r="E48" s="64"/>
      <c r="F48" s="64"/>
      <c r="G48" s="65"/>
      <c r="H48" s="16"/>
      <c r="I48" s="17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  <c r="V48" s="16"/>
      <c r="W48" s="17"/>
      <c r="X48" s="56"/>
      <c r="Y48" s="57"/>
      <c r="Z48" s="56"/>
      <c r="AA48" s="57"/>
      <c r="AB48" s="16"/>
      <c r="AC48" s="17"/>
      <c r="AD48" s="56"/>
      <c r="AE48" s="57"/>
      <c r="AF48" s="1"/>
    </row>
    <row r="49" spans="1:32" ht="34.5" customHeight="1">
      <c r="A49" s="1"/>
      <c r="B49" s="58"/>
      <c r="C49" s="64"/>
      <c r="D49" s="64"/>
      <c r="E49" s="64"/>
      <c r="F49" s="64"/>
      <c r="G49" s="65"/>
      <c r="H49" s="16"/>
      <c r="I49" s="17"/>
      <c r="J49" s="16"/>
      <c r="K49" s="17"/>
      <c r="L49" s="16"/>
      <c r="M49" s="17"/>
      <c r="N49" s="16"/>
      <c r="O49" s="17"/>
      <c r="P49" s="16"/>
      <c r="Q49" s="17"/>
      <c r="R49" s="16"/>
      <c r="S49" s="17"/>
      <c r="T49" s="16"/>
      <c r="U49" s="17"/>
      <c r="V49" s="16"/>
      <c r="W49" s="17"/>
      <c r="X49" s="56"/>
      <c r="Y49" s="57"/>
      <c r="Z49" s="56"/>
      <c r="AA49" s="57"/>
      <c r="AB49" s="16"/>
      <c r="AC49" s="17"/>
      <c r="AD49" s="56"/>
      <c r="AE49" s="57"/>
      <c r="AF49" s="1"/>
    </row>
    <row r="50" spans="1:32" ht="35.25" customHeight="1">
      <c r="A50" s="1"/>
      <c r="B50" s="58"/>
      <c r="C50" s="64"/>
      <c r="D50" s="64"/>
      <c r="E50" s="64"/>
      <c r="F50" s="64"/>
      <c r="G50" s="65"/>
      <c r="H50" s="18"/>
      <c r="I50" s="19"/>
      <c r="J50" s="18"/>
      <c r="K50" s="19"/>
      <c r="L50" s="18"/>
      <c r="M50" s="19"/>
      <c r="N50" s="18"/>
      <c r="O50" s="19"/>
      <c r="P50" s="18"/>
      <c r="Q50" s="19"/>
      <c r="R50" s="18"/>
      <c r="S50" s="19"/>
      <c r="T50" s="18"/>
      <c r="U50" s="19"/>
      <c r="V50" s="18"/>
      <c r="W50" s="19"/>
      <c r="X50" s="56"/>
      <c r="Y50" s="57"/>
      <c r="Z50" s="18"/>
      <c r="AA50" s="19"/>
      <c r="AB50" s="56"/>
      <c r="AC50" s="57"/>
      <c r="AD50" s="18"/>
      <c r="AE50" s="19"/>
      <c r="AF50" s="1"/>
    </row>
    <row r="51" spans="1:32" ht="35.25" customHeight="1">
      <c r="A51" s="1"/>
      <c r="B51" s="58"/>
      <c r="C51" s="59"/>
      <c r="D51" s="59"/>
      <c r="E51" s="59"/>
      <c r="F51" s="59"/>
      <c r="G51" s="60"/>
      <c r="H51" s="27"/>
      <c r="I51" s="28"/>
      <c r="J51" s="27"/>
      <c r="K51" s="28"/>
      <c r="L51" s="27"/>
      <c r="M51" s="28"/>
      <c r="N51" s="27"/>
      <c r="O51" s="28"/>
      <c r="P51" s="27"/>
      <c r="Q51" s="28"/>
      <c r="R51" s="27"/>
      <c r="S51" s="28"/>
      <c r="T51" s="27"/>
      <c r="U51" s="28"/>
      <c r="V51" s="27"/>
      <c r="W51" s="28"/>
      <c r="X51" s="27"/>
      <c r="Y51" s="28"/>
      <c r="Z51" s="56"/>
      <c r="AA51" s="57"/>
      <c r="AB51" s="27"/>
      <c r="AC51" s="28"/>
      <c r="AD51" s="27"/>
      <c r="AE51" s="28"/>
      <c r="AF51" s="1"/>
    </row>
    <row r="52" spans="1:32" ht="35.25" customHeight="1">
      <c r="A52" s="1"/>
      <c r="B52" s="58"/>
      <c r="C52" s="59"/>
      <c r="D52" s="59"/>
      <c r="E52" s="59"/>
      <c r="F52" s="59"/>
      <c r="G52" s="60"/>
      <c r="H52" s="27"/>
      <c r="I52" s="28"/>
      <c r="J52" s="27"/>
      <c r="K52" s="28"/>
      <c r="L52" s="27"/>
      <c r="M52" s="28"/>
      <c r="N52" s="27"/>
      <c r="O52" s="28"/>
      <c r="P52" s="27"/>
      <c r="Q52" s="28"/>
      <c r="R52" s="27"/>
      <c r="S52" s="28"/>
      <c r="T52" s="27"/>
      <c r="U52" s="28"/>
      <c r="V52" s="27"/>
      <c r="W52" s="28"/>
      <c r="X52" s="27"/>
      <c r="Y52" s="28"/>
      <c r="Z52" s="56"/>
      <c r="AA52" s="57"/>
      <c r="AB52" s="27"/>
      <c r="AC52" s="28"/>
      <c r="AD52" s="27"/>
      <c r="AE52" s="28"/>
      <c r="AF52" s="1"/>
    </row>
    <row r="53" spans="1:32" ht="32.25" customHeight="1">
      <c r="A53" s="1"/>
      <c r="B53" s="58"/>
      <c r="C53" s="64"/>
      <c r="D53" s="64"/>
      <c r="E53" s="64"/>
      <c r="F53" s="64"/>
      <c r="G53" s="65"/>
      <c r="H53" s="22"/>
      <c r="I53" s="23"/>
      <c r="J53" s="22"/>
      <c r="K53" s="23"/>
      <c r="L53" s="22"/>
      <c r="M53" s="23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  <c r="Z53" s="56"/>
      <c r="AA53" s="57"/>
      <c r="AB53" s="56"/>
      <c r="AC53" s="57"/>
      <c r="AD53" s="22"/>
      <c r="AE53" s="23"/>
      <c r="AF53" s="1"/>
    </row>
    <row r="54" spans="1:32" ht="33" customHeight="1">
      <c r="A54" s="1"/>
      <c r="B54" s="61"/>
      <c r="C54" s="62"/>
      <c r="D54" s="62"/>
      <c r="E54" s="62"/>
      <c r="F54" s="62"/>
      <c r="G54" s="63"/>
      <c r="H54" s="20"/>
      <c r="I54" s="21"/>
      <c r="J54" s="20"/>
      <c r="K54" s="21"/>
      <c r="L54" s="20"/>
      <c r="M54" s="21"/>
      <c r="N54" s="20"/>
      <c r="O54" s="21"/>
      <c r="P54" s="20"/>
      <c r="Q54" s="21"/>
      <c r="R54" s="20"/>
      <c r="S54" s="21"/>
      <c r="T54" s="20"/>
      <c r="U54" s="21"/>
      <c r="V54" s="20"/>
      <c r="W54" s="21"/>
      <c r="X54" s="20"/>
      <c r="Y54" s="21"/>
      <c r="Z54" s="56"/>
      <c r="AA54" s="57"/>
      <c r="AB54" s="56"/>
      <c r="AC54" s="57"/>
      <c r="AD54" s="20"/>
      <c r="AE54" s="21"/>
      <c r="AF54" s="1"/>
    </row>
    <row r="55" spans="1:32" ht="33" customHeight="1">
      <c r="A55" s="1"/>
      <c r="B55" s="61"/>
      <c r="C55" s="62"/>
      <c r="D55" s="62"/>
      <c r="E55" s="62"/>
      <c r="F55" s="62"/>
      <c r="G55" s="63"/>
      <c r="H55" s="29"/>
      <c r="I55" s="30"/>
      <c r="J55" s="29"/>
      <c r="K55" s="30"/>
      <c r="L55" s="29"/>
      <c r="M55" s="30"/>
      <c r="N55" s="29"/>
      <c r="O55" s="30"/>
      <c r="P55" s="29"/>
      <c r="Q55" s="30"/>
      <c r="R55" s="29"/>
      <c r="S55" s="30"/>
      <c r="T55" s="29"/>
      <c r="U55" s="30"/>
      <c r="V55" s="29"/>
      <c r="W55" s="30"/>
      <c r="X55" s="29"/>
      <c r="Y55" s="30"/>
      <c r="Z55" s="29"/>
      <c r="AA55" s="30"/>
      <c r="AB55" s="56"/>
      <c r="AC55" s="57"/>
      <c r="AD55" s="29"/>
      <c r="AE55" s="30"/>
      <c r="AF55" s="1"/>
    </row>
    <row r="56" spans="1:32" ht="33" customHeight="1">
      <c r="A56" s="1"/>
      <c r="B56" s="61"/>
      <c r="C56" s="62"/>
      <c r="D56" s="62"/>
      <c r="E56" s="62"/>
      <c r="F56" s="62"/>
      <c r="G56" s="63"/>
      <c r="H56" s="29"/>
      <c r="I56" s="30"/>
      <c r="J56" s="29"/>
      <c r="K56" s="30"/>
      <c r="L56" s="29"/>
      <c r="M56" s="30"/>
      <c r="N56" s="29"/>
      <c r="O56" s="30"/>
      <c r="P56" s="29"/>
      <c r="Q56" s="30"/>
      <c r="R56" s="29"/>
      <c r="S56" s="30"/>
      <c r="T56" s="29"/>
      <c r="U56" s="30"/>
      <c r="V56" s="29"/>
      <c r="W56" s="30"/>
      <c r="X56" s="29"/>
      <c r="Y56" s="30"/>
      <c r="Z56" s="29"/>
      <c r="AA56" s="30"/>
      <c r="AB56" s="56"/>
      <c r="AC56" s="57"/>
      <c r="AD56" s="29"/>
      <c r="AE56" s="30"/>
      <c r="AF56" s="1"/>
    </row>
    <row r="57" spans="1:32" ht="33" customHeight="1">
      <c r="A57" s="1"/>
      <c r="B57" s="61"/>
      <c r="C57" s="62"/>
      <c r="D57" s="62"/>
      <c r="E57" s="62"/>
      <c r="F57" s="62"/>
      <c r="G57" s="63"/>
      <c r="H57" s="22"/>
      <c r="I57" s="23"/>
      <c r="J57" s="22"/>
      <c r="K57" s="23"/>
      <c r="L57" s="22"/>
      <c r="M57" s="23"/>
      <c r="N57" s="22"/>
      <c r="O57" s="23"/>
      <c r="P57" s="22"/>
      <c r="Q57" s="23"/>
      <c r="R57" s="22"/>
      <c r="S57" s="23"/>
      <c r="T57" s="22"/>
      <c r="U57" s="23"/>
      <c r="V57" s="22"/>
      <c r="W57" s="23"/>
      <c r="X57" s="22"/>
      <c r="Y57" s="23"/>
      <c r="Z57" s="22"/>
      <c r="AA57" s="23"/>
      <c r="AB57" s="56"/>
      <c r="AC57" s="57"/>
      <c r="AD57" s="56"/>
      <c r="AE57" s="57"/>
      <c r="AF57" s="1"/>
    </row>
    <row r="58" spans="1:32" ht="33" customHeight="1">
      <c r="A58" s="1"/>
      <c r="B58" s="61"/>
      <c r="C58" s="62"/>
      <c r="D58" s="62"/>
      <c r="E58" s="62"/>
      <c r="F58" s="62"/>
      <c r="G58" s="63"/>
      <c r="H58" s="24"/>
      <c r="I58" s="25"/>
      <c r="J58" s="24"/>
      <c r="K58" s="25"/>
      <c r="L58" s="24"/>
      <c r="M58" s="25"/>
      <c r="N58" s="24"/>
      <c r="O58" s="25"/>
      <c r="P58" s="24"/>
      <c r="Q58" s="25"/>
      <c r="R58" s="24"/>
      <c r="S58" s="25"/>
      <c r="T58" s="24"/>
      <c r="U58" s="25"/>
      <c r="V58" s="24"/>
      <c r="W58" s="25"/>
      <c r="X58" s="24"/>
      <c r="Y58" s="25"/>
      <c r="Z58" s="24"/>
      <c r="AA58" s="25"/>
      <c r="AB58" s="24"/>
      <c r="AC58" s="25"/>
      <c r="AD58" s="56"/>
      <c r="AE58" s="57"/>
      <c r="AF58" s="1"/>
    </row>
    <row r="59" spans="1:32" ht="27.75" customHeight="1">
      <c r="A59" s="1"/>
      <c r="B59" s="58"/>
      <c r="C59" s="59"/>
      <c r="D59" s="59"/>
      <c r="E59" s="59"/>
      <c r="F59" s="59"/>
      <c r="G59" s="60"/>
      <c r="H59" s="56"/>
      <c r="I59" s="57"/>
      <c r="J59" s="56"/>
      <c r="K59" s="57"/>
      <c r="L59" s="56"/>
      <c r="M59" s="57"/>
      <c r="N59" s="56"/>
      <c r="O59" s="57"/>
      <c r="P59" s="56"/>
      <c r="Q59" s="57"/>
      <c r="R59" s="56"/>
      <c r="S59" s="57"/>
      <c r="T59" s="56"/>
      <c r="U59" s="57"/>
      <c r="V59" s="56"/>
      <c r="W59" s="57"/>
      <c r="X59" s="56"/>
      <c r="Y59" s="57"/>
      <c r="Z59" s="56"/>
      <c r="AA59" s="57"/>
      <c r="AB59" s="56"/>
      <c r="AC59" s="57"/>
      <c r="AD59" s="56"/>
      <c r="AE59" s="57"/>
      <c r="AF59" s="1"/>
    </row>
    <row r="60" spans="1:32">
      <c r="A60" s="1"/>
      <c r="B60" s="76"/>
      <c r="C60" s="77"/>
      <c r="D60" s="77"/>
      <c r="E60" s="77"/>
      <c r="F60" s="77"/>
      <c r="G60" s="78"/>
      <c r="H60" s="5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57"/>
      <c r="AF60" s="1"/>
    </row>
    <row r="61" spans="1:32">
      <c r="A61" s="1">
        <v>3</v>
      </c>
      <c r="B61" s="70" t="s">
        <v>27</v>
      </c>
      <c r="C61" s="71"/>
      <c r="D61" s="71"/>
      <c r="E61" s="71"/>
      <c r="F61" s="71"/>
      <c r="G61" s="72"/>
      <c r="H61" s="56">
        <f>SUM(H62:I70)</f>
        <v>56511.597999999998</v>
      </c>
      <c r="I61" s="57"/>
      <c r="J61" s="56">
        <f>SUM(J62:K70)</f>
        <v>56511.597999999998</v>
      </c>
      <c r="K61" s="57"/>
      <c r="L61" s="56">
        <f>SUM(L62:M70)</f>
        <v>56511.597999999998</v>
      </c>
      <c r="M61" s="57"/>
      <c r="N61" s="56">
        <f>SUM(N62:O70)</f>
        <v>56511.597999999998</v>
      </c>
      <c r="O61" s="57"/>
      <c r="P61" s="56">
        <f>SUM(P62:Q70)</f>
        <v>56511.597999999998</v>
      </c>
      <c r="Q61" s="57"/>
      <c r="R61" s="56">
        <f>SUM(R62:S70)</f>
        <v>56511.597999999998</v>
      </c>
      <c r="S61" s="57"/>
      <c r="T61" s="56">
        <f>SUM(T62:U70)</f>
        <v>56511.597999999998</v>
      </c>
      <c r="U61" s="57"/>
      <c r="V61" s="56">
        <f>SUM(V62:W70)</f>
        <v>56511.597999999998</v>
      </c>
      <c r="W61" s="57"/>
      <c r="X61" s="56">
        <f>SUM(X62:Y70)</f>
        <v>56511.597999999998</v>
      </c>
      <c r="Y61" s="57"/>
      <c r="Z61" s="56">
        <f>SUM(Z62:AA70)</f>
        <v>56521.395999999986</v>
      </c>
      <c r="AA61" s="57"/>
      <c r="AB61" s="56">
        <f>SUM(AB62:AC70)</f>
        <v>58442.777999999991</v>
      </c>
      <c r="AC61" s="57"/>
      <c r="AD61" s="56">
        <f>SUM(AD62:AE70)</f>
        <v>58442.777999999991</v>
      </c>
      <c r="AE61" s="57"/>
      <c r="AF61" s="1">
        <f t="shared" ref="AF61:AF72" si="2">SUM(H61:AD61)</f>
        <v>682011.3339999998</v>
      </c>
    </row>
    <row r="62" spans="1:32">
      <c r="A62" s="1"/>
      <c r="B62" s="83" t="s">
        <v>20</v>
      </c>
      <c r="C62" s="83"/>
      <c r="D62" s="83"/>
      <c r="E62" s="83"/>
      <c r="F62" s="49">
        <v>2.2400000000000002</v>
      </c>
      <c r="G62" s="32">
        <v>2.11</v>
      </c>
      <c r="H62" s="56">
        <f>G62*Q4</f>
        <v>7301.8659999999991</v>
      </c>
      <c r="I62" s="57"/>
      <c r="J62" s="56">
        <f>G62*Q4</f>
        <v>7301.8659999999991</v>
      </c>
      <c r="K62" s="57"/>
      <c r="L62" s="56">
        <f>G62*Q4</f>
        <v>7301.8659999999991</v>
      </c>
      <c r="M62" s="57"/>
      <c r="N62" s="56">
        <f>G62*Q4</f>
        <v>7301.8659999999991</v>
      </c>
      <c r="O62" s="57"/>
      <c r="P62" s="56">
        <f>G62*Q4</f>
        <v>7301.8659999999991</v>
      </c>
      <c r="Q62" s="57"/>
      <c r="R62" s="56">
        <f>G62*Q4</f>
        <v>7301.8659999999991</v>
      </c>
      <c r="S62" s="57"/>
      <c r="T62" s="56">
        <f>G62*Q4</f>
        <v>7301.8659999999991</v>
      </c>
      <c r="U62" s="57"/>
      <c r="V62" s="56">
        <f>G62*Q4</f>
        <v>7301.8659999999991</v>
      </c>
      <c r="W62" s="57"/>
      <c r="X62" s="56">
        <f>G62*Q4</f>
        <v>7301.8659999999991</v>
      </c>
      <c r="Y62" s="57"/>
      <c r="Z62" s="56">
        <f>G62*S4</f>
        <v>7303.1319999999996</v>
      </c>
      <c r="AA62" s="57"/>
      <c r="AB62" s="56">
        <f>F62*T4</f>
        <v>7750.848</v>
      </c>
      <c r="AC62" s="57"/>
      <c r="AD62" s="56">
        <f>F62*T4</f>
        <v>7750.848</v>
      </c>
      <c r="AE62" s="57"/>
      <c r="AF62" s="1">
        <f t="shared" si="2"/>
        <v>88521.621999999988</v>
      </c>
    </row>
    <row r="63" spans="1:32" ht="30.75" customHeight="1">
      <c r="A63" s="1"/>
      <c r="B63" s="76" t="s">
        <v>36</v>
      </c>
      <c r="C63" s="77"/>
      <c r="D63" s="77"/>
      <c r="E63" s="78"/>
      <c r="F63" s="48">
        <v>2.65</v>
      </c>
      <c r="G63" s="31">
        <v>2.5</v>
      </c>
      <c r="H63" s="56">
        <f>G63*Q4</f>
        <v>8651.5</v>
      </c>
      <c r="I63" s="57"/>
      <c r="J63" s="56">
        <f>G63*Q4</f>
        <v>8651.5</v>
      </c>
      <c r="K63" s="57"/>
      <c r="L63" s="56">
        <f>G63*Q4</f>
        <v>8651.5</v>
      </c>
      <c r="M63" s="57"/>
      <c r="N63" s="56">
        <f>G63*Q4</f>
        <v>8651.5</v>
      </c>
      <c r="O63" s="57"/>
      <c r="P63" s="56">
        <f>G63*Q4</f>
        <v>8651.5</v>
      </c>
      <c r="Q63" s="57"/>
      <c r="R63" s="56">
        <f>G63*Q4</f>
        <v>8651.5</v>
      </c>
      <c r="S63" s="57"/>
      <c r="T63" s="56">
        <f>G63*Q4</f>
        <v>8651.5</v>
      </c>
      <c r="U63" s="57"/>
      <c r="V63" s="56">
        <f>G63*Q4</f>
        <v>8651.5</v>
      </c>
      <c r="W63" s="57"/>
      <c r="X63" s="56">
        <f>G63*Q4</f>
        <v>8651.5</v>
      </c>
      <c r="Y63" s="57"/>
      <c r="Z63" s="56">
        <f>G63*S4</f>
        <v>8653</v>
      </c>
      <c r="AA63" s="57"/>
      <c r="AB63" s="56">
        <f>F63*T4</f>
        <v>9169.5299999999988</v>
      </c>
      <c r="AC63" s="57"/>
      <c r="AD63" s="56">
        <f>F63*T4</f>
        <v>9169.5299999999988</v>
      </c>
      <c r="AE63" s="57"/>
      <c r="AF63" s="1">
        <f t="shared" si="2"/>
        <v>104855.56</v>
      </c>
    </row>
    <row r="64" spans="1:32" ht="27" customHeight="1">
      <c r="A64" s="1"/>
      <c r="B64" s="76" t="s">
        <v>21</v>
      </c>
      <c r="C64" s="77"/>
      <c r="D64" s="77"/>
      <c r="E64" s="78"/>
      <c r="F64" s="48">
        <v>5.67</v>
      </c>
      <c r="G64" s="31">
        <v>5.35</v>
      </c>
      <c r="H64" s="56">
        <f>G64*Q4</f>
        <v>18514.21</v>
      </c>
      <c r="I64" s="57"/>
      <c r="J64" s="56">
        <f>G64*Q4</f>
        <v>18514.21</v>
      </c>
      <c r="K64" s="57"/>
      <c r="L64" s="56">
        <f>G64*Q4</f>
        <v>18514.21</v>
      </c>
      <c r="M64" s="57"/>
      <c r="N64" s="56">
        <f>G64*Q4</f>
        <v>18514.21</v>
      </c>
      <c r="O64" s="57"/>
      <c r="P64" s="56">
        <f>G64*Q4</f>
        <v>18514.21</v>
      </c>
      <c r="Q64" s="57"/>
      <c r="R64" s="56">
        <f>G64*Q4</f>
        <v>18514.21</v>
      </c>
      <c r="S64" s="57"/>
      <c r="T64" s="56">
        <f>G64*Q4</f>
        <v>18514.21</v>
      </c>
      <c r="U64" s="57"/>
      <c r="V64" s="56">
        <f>G64*Q4</f>
        <v>18514.21</v>
      </c>
      <c r="W64" s="57"/>
      <c r="X64" s="56">
        <f>G64*Q4</f>
        <v>18514.21</v>
      </c>
      <c r="Y64" s="57"/>
      <c r="Z64" s="56">
        <f>G64*S4</f>
        <v>18517.419999999998</v>
      </c>
      <c r="AA64" s="57"/>
      <c r="AB64" s="56">
        <f>F64*T4</f>
        <v>19619.333999999999</v>
      </c>
      <c r="AC64" s="57"/>
      <c r="AD64" s="56">
        <f>F64*T4</f>
        <v>19619.333999999999</v>
      </c>
      <c r="AE64" s="57"/>
      <c r="AF64" s="1">
        <f t="shared" si="2"/>
        <v>224383.97799999994</v>
      </c>
    </row>
    <row r="65" spans="1:32" ht="60" customHeight="1">
      <c r="A65" s="1"/>
      <c r="B65" s="76" t="s">
        <v>22</v>
      </c>
      <c r="C65" s="77"/>
      <c r="D65" s="77"/>
      <c r="E65" s="78"/>
      <c r="F65" s="48">
        <v>1.06</v>
      </c>
      <c r="G65" s="31">
        <v>1</v>
      </c>
      <c r="H65" s="56">
        <f>G65*Q4</f>
        <v>3460.6</v>
      </c>
      <c r="I65" s="57"/>
      <c r="J65" s="56">
        <f>G65*Q4</f>
        <v>3460.6</v>
      </c>
      <c r="K65" s="57"/>
      <c r="L65" s="56">
        <f>G65*Q4</f>
        <v>3460.6</v>
      </c>
      <c r="M65" s="57"/>
      <c r="N65" s="56">
        <f>G65*Q4</f>
        <v>3460.6</v>
      </c>
      <c r="O65" s="57"/>
      <c r="P65" s="56">
        <f>G65*Q4</f>
        <v>3460.6</v>
      </c>
      <c r="Q65" s="57"/>
      <c r="R65" s="56">
        <f>G65*Q4</f>
        <v>3460.6</v>
      </c>
      <c r="S65" s="57"/>
      <c r="T65" s="56">
        <f>G65*Q4</f>
        <v>3460.6</v>
      </c>
      <c r="U65" s="57"/>
      <c r="V65" s="56">
        <f>G65*Q4</f>
        <v>3460.6</v>
      </c>
      <c r="W65" s="57"/>
      <c r="X65" s="56">
        <f>G65*Q4</f>
        <v>3460.6</v>
      </c>
      <c r="Y65" s="57"/>
      <c r="Z65" s="56">
        <f>G65*S4</f>
        <v>3461.2</v>
      </c>
      <c r="AA65" s="57"/>
      <c r="AB65" s="56">
        <f>F65*T4</f>
        <v>3667.8119999999999</v>
      </c>
      <c r="AC65" s="57"/>
      <c r="AD65" s="56">
        <f>F65*T4</f>
        <v>3667.8119999999999</v>
      </c>
      <c r="AE65" s="57"/>
      <c r="AF65" s="1">
        <f t="shared" si="2"/>
        <v>41942.223999999987</v>
      </c>
    </row>
    <row r="66" spans="1:32" ht="58.5" customHeight="1">
      <c r="A66" s="1"/>
      <c r="B66" s="76" t="s">
        <v>23</v>
      </c>
      <c r="C66" s="77"/>
      <c r="D66" s="77"/>
      <c r="E66" s="78"/>
      <c r="F66" s="48">
        <v>0.85</v>
      </c>
      <c r="G66" s="31">
        <v>0.8</v>
      </c>
      <c r="H66" s="56">
        <f>G66*Q4</f>
        <v>2768.48</v>
      </c>
      <c r="I66" s="57"/>
      <c r="J66" s="56">
        <f>G66*Q4</f>
        <v>2768.48</v>
      </c>
      <c r="K66" s="57"/>
      <c r="L66" s="56">
        <f>G66*Q4</f>
        <v>2768.48</v>
      </c>
      <c r="M66" s="57"/>
      <c r="N66" s="56">
        <f>G66*Q4</f>
        <v>2768.48</v>
      </c>
      <c r="O66" s="57"/>
      <c r="P66" s="56">
        <f>G66*Q4</f>
        <v>2768.48</v>
      </c>
      <c r="Q66" s="57"/>
      <c r="R66" s="56">
        <f>G66*Q4</f>
        <v>2768.48</v>
      </c>
      <c r="S66" s="57"/>
      <c r="T66" s="56">
        <f>G66*Q4</f>
        <v>2768.48</v>
      </c>
      <c r="U66" s="57"/>
      <c r="V66" s="56">
        <f>G66*Q4</f>
        <v>2768.48</v>
      </c>
      <c r="W66" s="57"/>
      <c r="X66" s="56">
        <f>G66*Q4</f>
        <v>2768.48</v>
      </c>
      <c r="Y66" s="57"/>
      <c r="Z66" s="56">
        <f>G66*S4</f>
        <v>2768.96</v>
      </c>
      <c r="AA66" s="57"/>
      <c r="AB66" s="56">
        <f>F66*T4</f>
        <v>2941.1699999999996</v>
      </c>
      <c r="AC66" s="57"/>
      <c r="AD66" s="56">
        <f>F66*T4</f>
        <v>2941.1699999999996</v>
      </c>
      <c r="AE66" s="57"/>
      <c r="AF66" s="1">
        <f t="shared" si="2"/>
        <v>33567.619999999995</v>
      </c>
    </row>
    <row r="67" spans="1:32" ht="45.75" customHeight="1">
      <c r="A67" s="1"/>
      <c r="B67" s="76" t="s">
        <v>24</v>
      </c>
      <c r="C67" s="77"/>
      <c r="D67" s="77"/>
      <c r="E67" s="78"/>
      <c r="F67" s="48">
        <v>1.95</v>
      </c>
      <c r="G67" s="31">
        <v>1.84</v>
      </c>
      <c r="H67" s="56">
        <f>G67*Q4</f>
        <v>6367.5039999999999</v>
      </c>
      <c r="I67" s="57"/>
      <c r="J67" s="56">
        <f>G67*Q4</f>
        <v>6367.5039999999999</v>
      </c>
      <c r="K67" s="57"/>
      <c r="L67" s="56">
        <f>G67*Q4</f>
        <v>6367.5039999999999</v>
      </c>
      <c r="M67" s="57"/>
      <c r="N67" s="56">
        <f>G67*Q4</f>
        <v>6367.5039999999999</v>
      </c>
      <c r="O67" s="57"/>
      <c r="P67" s="56">
        <f>G67*Q4</f>
        <v>6367.5039999999999</v>
      </c>
      <c r="Q67" s="57"/>
      <c r="R67" s="56">
        <f>G67*Q4</f>
        <v>6367.5039999999999</v>
      </c>
      <c r="S67" s="57"/>
      <c r="T67" s="56">
        <f>G67*Q4</f>
        <v>6367.5039999999999</v>
      </c>
      <c r="U67" s="57"/>
      <c r="V67" s="56">
        <f>G67*Q4</f>
        <v>6367.5039999999999</v>
      </c>
      <c r="W67" s="57"/>
      <c r="X67" s="56">
        <f>G67*Q4</f>
        <v>6367.5039999999999</v>
      </c>
      <c r="Y67" s="57"/>
      <c r="Z67" s="56">
        <f>G67*S4</f>
        <v>6368.6080000000002</v>
      </c>
      <c r="AA67" s="57"/>
      <c r="AB67" s="56">
        <f>F67*T4</f>
        <v>6747.3899999999994</v>
      </c>
      <c r="AC67" s="57"/>
      <c r="AD67" s="56">
        <f>F67*T4</f>
        <v>6747.3899999999994</v>
      </c>
      <c r="AE67" s="57"/>
      <c r="AF67" s="1">
        <f t="shared" si="2"/>
        <v>77170.923999999999</v>
      </c>
    </row>
    <row r="68" spans="1:32" ht="21" customHeight="1">
      <c r="A68" s="1"/>
      <c r="B68" s="58" t="s">
        <v>38</v>
      </c>
      <c r="C68" s="59"/>
      <c r="D68" s="59"/>
      <c r="E68" s="59"/>
      <c r="F68" s="33">
        <v>0.36</v>
      </c>
      <c r="G68" s="33">
        <v>0.34</v>
      </c>
      <c r="H68" s="56">
        <f>G68*Q4</f>
        <v>1176.604</v>
      </c>
      <c r="I68" s="57"/>
      <c r="J68" s="56">
        <f>G68*Q4</f>
        <v>1176.604</v>
      </c>
      <c r="K68" s="57"/>
      <c r="L68" s="56">
        <f>G68*Q4</f>
        <v>1176.604</v>
      </c>
      <c r="M68" s="57"/>
      <c r="N68" s="56">
        <f>G68*Q4</f>
        <v>1176.604</v>
      </c>
      <c r="O68" s="57"/>
      <c r="P68" s="56">
        <f>G68*Q4</f>
        <v>1176.604</v>
      </c>
      <c r="Q68" s="57"/>
      <c r="R68" s="56">
        <f>G68*Q4</f>
        <v>1176.604</v>
      </c>
      <c r="S68" s="57"/>
      <c r="T68" s="56">
        <f>G68*Q4</f>
        <v>1176.604</v>
      </c>
      <c r="U68" s="57"/>
      <c r="V68" s="56">
        <f>G68*Q4</f>
        <v>1176.604</v>
      </c>
      <c r="W68" s="57"/>
      <c r="X68" s="56">
        <f>G68*Q4</f>
        <v>1176.604</v>
      </c>
      <c r="Y68" s="57"/>
      <c r="Z68" s="56">
        <f>G68*S4</f>
        <v>1176.808</v>
      </c>
      <c r="AA68" s="57"/>
      <c r="AB68" s="56">
        <f>F68*T4</f>
        <v>1245.6719999999998</v>
      </c>
      <c r="AC68" s="57"/>
      <c r="AD68" s="56">
        <f>F68*T4</f>
        <v>1245.6719999999998</v>
      </c>
      <c r="AE68" s="57"/>
      <c r="AF68" s="1">
        <f t="shared" si="2"/>
        <v>14257.588</v>
      </c>
    </row>
    <row r="69" spans="1:32" ht="22.5" customHeight="1">
      <c r="A69" s="1"/>
      <c r="B69" s="58" t="s">
        <v>39</v>
      </c>
      <c r="C69" s="59"/>
      <c r="D69" s="59"/>
      <c r="E69" s="59"/>
      <c r="F69" s="33">
        <v>1.42</v>
      </c>
      <c r="G69" s="33">
        <v>1.73</v>
      </c>
      <c r="H69" s="56">
        <f>G69*Q4</f>
        <v>5986.8379999999997</v>
      </c>
      <c r="I69" s="57"/>
      <c r="J69" s="56">
        <f>G69*Q4</f>
        <v>5986.8379999999997</v>
      </c>
      <c r="K69" s="57"/>
      <c r="L69" s="56">
        <f>G69*Q4</f>
        <v>5986.8379999999997</v>
      </c>
      <c r="M69" s="57"/>
      <c r="N69" s="56">
        <f>G69*Q4</f>
        <v>5986.8379999999997</v>
      </c>
      <c r="O69" s="57"/>
      <c r="P69" s="56">
        <f>G69*Q4</f>
        <v>5986.8379999999997</v>
      </c>
      <c r="Q69" s="57"/>
      <c r="R69" s="56">
        <f>G69*Q4</f>
        <v>5986.8379999999997</v>
      </c>
      <c r="S69" s="57"/>
      <c r="T69" s="56">
        <f>G69*Q4</f>
        <v>5986.8379999999997</v>
      </c>
      <c r="U69" s="57"/>
      <c r="V69" s="56">
        <f>G69*Q4</f>
        <v>5986.8379999999997</v>
      </c>
      <c r="W69" s="57"/>
      <c r="X69" s="56">
        <f>G69*Q4</f>
        <v>5986.8379999999997</v>
      </c>
      <c r="Y69" s="57"/>
      <c r="Z69" s="56">
        <f>G69*S4</f>
        <v>5987.8759999999993</v>
      </c>
      <c r="AA69" s="57"/>
      <c r="AB69" s="56">
        <f>F69*T4</f>
        <v>4913.4839999999995</v>
      </c>
      <c r="AC69" s="57"/>
      <c r="AD69" s="56">
        <f>F69*T4</f>
        <v>4913.4839999999995</v>
      </c>
      <c r="AE69" s="57"/>
      <c r="AF69" s="1">
        <f t="shared" si="2"/>
        <v>69696.385999999999</v>
      </c>
    </row>
    <row r="70" spans="1:32" ht="24.75" customHeight="1">
      <c r="A70" s="1"/>
      <c r="B70" s="58" t="s">
        <v>40</v>
      </c>
      <c r="C70" s="59"/>
      <c r="D70" s="59"/>
      <c r="E70" s="59"/>
      <c r="F70" s="33">
        <v>0.69</v>
      </c>
      <c r="G70" s="33">
        <v>0.66</v>
      </c>
      <c r="H70" s="56">
        <f>G70*Q4</f>
        <v>2283.9960000000001</v>
      </c>
      <c r="I70" s="57"/>
      <c r="J70" s="56">
        <f>G70*Q4</f>
        <v>2283.9960000000001</v>
      </c>
      <c r="K70" s="57"/>
      <c r="L70" s="56">
        <f>G70*Q4</f>
        <v>2283.9960000000001</v>
      </c>
      <c r="M70" s="57"/>
      <c r="N70" s="56">
        <f>G70*Q4</f>
        <v>2283.9960000000001</v>
      </c>
      <c r="O70" s="57"/>
      <c r="P70" s="56">
        <f>G70*Q4</f>
        <v>2283.9960000000001</v>
      </c>
      <c r="Q70" s="57"/>
      <c r="R70" s="56">
        <f>G70*Q4</f>
        <v>2283.9960000000001</v>
      </c>
      <c r="S70" s="57"/>
      <c r="T70" s="56">
        <f>G70*Q4</f>
        <v>2283.9960000000001</v>
      </c>
      <c r="U70" s="57"/>
      <c r="V70" s="56">
        <f>G70*Q4</f>
        <v>2283.9960000000001</v>
      </c>
      <c r="W70" s="57"/>
      <c r="X70" s="56">
        <f>G70*Q4</f>
        <v>2283.9960000000001</v>
      </c>
      <c r="Y70" s="57"/>
      <c r="Z70" s="56">
        <f>G70*S4</f>
        <v>2284.3919999999998</v>
      </c>
      <c r="AA70" s="57"/>
      <c r="AB70" s="56">
        <f>F70*T4</f>
        <v>2387.5379999999996</v>
      </c>
      <c r="AC70" s="57"/>
      <c r="AD70" s="56">
        <f>F70*T4</f>
        <v>2387.5379999999996</v>
      </c>
      <c r="AE70" s="57"/>
      <c r="AF70" s="1">
        <f t="shared" si="2"/>
        <v>27615.431999999997</v>
      </c>
    </row>
    <row r="71" spans="1:32">
      <c r="A71" s="1"/>
      <c r="B71" s="73" t="s">
        <v>25</v>
      </c>
      <c r="C71" s="74"/>
      <c r="D71" s="74"/>
      <c r="E71" s="74"/>
      <c r="F71" s="74"/>
      <c r="G71" s="75"/>
      <c r="H71" s="56"/>
      <c r="I71" s="57"/>
      <c r="J71" s="56"/>
      <c r="K71" s="57"/>
      <c r="L71" s="56"/>
      <c r="M71" s="57"/>
      <c r="N71" s="56"/>
      <c r="O71" s="57"/>
      <c r="P71" s="56"/>
      <c r="Q71" s="57"/>
      <c r="R71" s="56"/>
      <c r="S71" s="57"/>
      <c r="T71" s="56"/>
      <c r="U71" s="57"/>
      <c r="V71" s="56"/>
      <c r="W71" s="57"/>
      <c r="X71" s="56"/>
      <c r="Y71" s="57"/>
      <c r="Z71" s="56"/>
      <c r="AA71" s="57"/>
      <c r="AB71" s="56"/>
      <c r="AC71" s="57"/>
      <c r="AD71" s="56"/>
      <c r="AE71" s="57"/>
      <c r="AF71" s="1">
        <f t="shared" si="2"/>
        <v>0</v>
      </c>
    </row>
    <row r="72" spans="1:32" ht="29.25" customHeight="1">
      <c r="A72" s="1"/>
      <c r="B72" s="76" t="s">
        <v>41</v>
      </c>
      <c r="C72" s="77"/>
      <c r="D72" s="77"/>
      <c r="E72" s="77"/>
      <c r="F72" s="77"/>
      <c r="G72" s="78"/>
      <c r="H72" s="56">
        <v>500</v>
      </c>
      <c r="I72" s="57"/>
      <c r="J72" s="56">
        <v>500</v>
      </c>
      <c r="K72" s="57"/>
      <c r="L72" s="56">
        <v>500</v>
      </c>
      <c r="M72" s="57"/>
      <c r="N72" s="56">
        <v>500</v>
      </c>
      <c r="O72" s="57"/>
      <c r="P72" s="56">
        <v>500</v>
      </c>
      <c r="Q72" s="57"/>
      <c r="R72" s="56">
        <v>500</v>
      </c>
      <c r="S72" s="57"/>
      <c r="T72" s="56">
        <v>500</v>
      </c>
      <c r="U72" s="57"/>
      <c r="V72" s="56">
        <v>500</v>
      </c>
      <c r="W72" s="57"/>
      <c r="X72" s="56">
        <v>500</v>
      </c>
      <c r="Y72" s="57"/>
      <c r="Z72" s="56">
        <v>500</v>
      </c>
      <c r="AA72" s="57"/>
      <c r="AB72" s="56">
        <v>500</v>
      </c>
      <c r="AC72" s="57"/>
      <c r="AD72" s="56">
        <v>500</v>
      </c>
      <c r="AE72" s="57"/>
      <c r="AF72" s="1">
        <f t="shared" si="2"/>
        <v>6000</v>
      </c>
    </row>
    <row r="73" spans="1:32">
      <c r="A73" s="1"/>
      <c r="B73" s="79"/>
      <c r="C73" s="80"/>
      <c r="D73" s="80"/>
      <c r="E73" s="80"/>
      <c r="F73" s="80"/>
      <c r="G73" s="81"/>
      <c r="H73" s="5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57"/>
      <c r="AF73" s="1"/>
    </row>
    <row r="74" spans="1:32">
      <c r="A74" s="1">
        <v>4</v>
      </c>
      <c r="B74" s="67" t="s">
        <v>26</v>
      </c>
      <c r="C74" s="68"/>
      <c r="D74" s="68"/>
      <c r="E74" s="68"/>
      <c r="F74" s="68"/>
      <c r="G74" s="69"/>
      <c r="H74" s="56">
        <f>H61+H14+H71+H72</f>
        <v>61669.097999999998</v>
      </c>
      <c r="I74" s="57"/>
      <c r="J74" s="56">
        <f>J61+J14+J71+J72</f>
        <v>58273.097999999998</v>
      </c>
      <c r="K74" s="57"/>
      <c r="L74" s="56">
        <f>L61+L14+L71+L72</f>
        <v>58413.097999999998</v>
      </c>
      <c r="M74" s="57"/>
      <c r="N74" s="56">
        <f>N61+N14+N71+N72</f>
        <v>59677.807999999997</v>
      </c>
      <c r="O74" s="57"/>
      <c r="P74" s="56">
        <f>P61+P14+P71+P72</f>
        <v>60549.877999999997</v>
      </c>
      <c r="Q74" s="57"/>
      <c r="R74" s="56">
        <f>R61+R14+R71+R72</f>
        <v>59287.597999999998</v>
      </c>
      <c r="S74" s="57"/>
      <c r="T74" s="56">
        <f>T61+T14+T71+T72</f>
        <v>66025.097999999998</v>
      </c>
      <c r="U74" s="57"/>
      <c r="V74" s="56">
        <f>V61+V14+V71+V72</f>
        <v>138461.14799999999</v>
      </c>
      <c r="W74" s="57"/>
      <c r="X74" s="56">
        <f>X61+X14+X71+X72</f>
        <v>61975.077999999994</v>
      </c>
      <c r="Y74" s="57"/>
      <c r="Z74" s="56">
        <f>Z61+Z14+Z71+Z72</f>
        <v>84692.395999999979</v>
      </c>
      <c r="AA74" s="57"/>
      <c r="AB74" s="56">
        <f>AB61+AB14+AB71+AB72</f>
        <v>70332.777999999991</v>
      </c>
      <c r="AC74" s="57"/>
      <c r="AD74" s="56">
        <f>AD61+AD14+AD71+AD72</f>
        <v>59525.777999999991</v>
      </c>
      <c r="AE74" s="57"/>
      <c r="AF74" s="1">
        <f>SUM(H74:AE74)</f>
        <v>838882.85399999982</v>
      </c>
    </row>
    <row r="75" spans="1:32">
      <c r="A75" s="1"/>
      <c r="B75" s="79"/>
      <c r="C75" s="80"/>
      <c r="D75" s="80"/>
      <c r="E75" s="80"/>
      <c r="F75" s="80"/>
      <c r="G75" s="81"/>
      <c r="H75" s="5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57"/>
      <c r="AF75" s="1">
        <f>SUM(H75:AD75)</f>
        <v>0</v>
      </c>
    </row>
    <row r="76" spans="1:32">
      <c r="A76" s="1">
        <v>5</v>
      </c>
      <c r="B76" s="67" t="s">
        <v>29</v>
      </c>
      <c r="C76" s="68"/>
      <c r="D76" s="68"/>
      <c r="E76" s="68"/>
      <c r="F76" s="68"/>
      <c r="G76" s="69"/>
      <c r="H76" s="56">
        <f>-150641.07+H10+I10-H74</f>
        <v>-143723.32800000001</v>
      </c>
      <c r="I76" s="57"/>
      <c r="J76" s="56">
        <f>H76+J10+K10-J74</f>
        <v>-139981.62599999999</v>
      </c>
      <c r="K76" s="57"/>
      <c r="L76" s="56">
        <f>J76+L10+M10-L74</f>
        <v>-129498.63399999998</v>
      </c>
      <c r="M76" s="57"/>
      <c r="N76" s="56">
        <f>L76+N10+O10-N74</f>
        <v>-125413.00199999998</v>
      </c>
      <c r="O76" s="57"/>
      <c r="P76" s="56">
        <f>N76+P10+Q10-P74</f>
        <v>-123462.82999999999</v>
      </c>
      <c r="Q76" s="57"/>
      <c r="R76" s="56">
        <f>P76+R10+S10-R74</f>
        <v>-103256.51799999998</v>
      </c>
      <c r="S76" s="57"/>
      <c r="T76" s="56">
        <f>R76+T10+U10-T74</f>
        <v>-107840.80599999998</v>
      </c>
      <c r="U76" s="57"/>
      <c r="V76" s="56">
        <f>T76+V10+W10-V74</f>
        <v>-174167.25399999996</v>
      </c>
      <c r="W76" s="57"/>
      <c r="X76" s="56">
        <f>V76+X10+Y10-X74</f>
        <v>-168511.37199999997</v>
      </c>
      <c r="Y76" s="57"/>
      <c r="Z76" s="56">
        <f>X76+Z10+AA10-Z74</f>
        <v>-175944.80799999996</v>
      </c>
      <c r="AA76" s="57"/>
      <c r="AB76" s="56">
        <f>Z76+AB10+AC10-AB74</f>
        <v>-173554.13599999994</v>
      </c>
      <c r="AC76" s="57"/>
      <c r="AD76" s="56">
        <f>AB76+AD10+AE10-AD74</f>
        <v>-131297.69399999993</v>
      </c>
      <c r="AE76" s="57"/>
      <c r="AF76" s="1">
        <f>SUM(H76:AD76)</f>
        <v>-1696652.0079999994</v>
      </c>
    </row>
    <row r="77" spans="1:32">
      <c r="A77" s="1">
        <v>6</v>
      </c>
      <c r="B77" s="67" t="s">
        <v>32</v>
      </c>
      <c r="C77" s="68"/>
      <c r="D77" s="68"/>
      <c r="E77" s="68"/>
      <c r="F77" s="68"/>
      <c r="G77" s="69"/>
      <c r="H77" s="5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57"/>
      <c r="AF77" s="4">
        <f>AD76</f>
        <v>-131297.69399999993</v>
      </c>
    </row>
  </sheetData>
  <mergeCells count="497">
    <mergeCell ref="V32:W32"/>
    <mergeCell ref="B32:G32"/>
    <mergeCell ref="B33:G33"/>
    <mergeCell ref="V33:W33"/>
    <mergeCell ref="V34:W34"/>
    <mergeCell ref="B34:G34"/>
    <mergeCell ref="V35:W35"/>
    <mergeCell ref="B35:G35"/>
    <mergeCell ref="AD42:AE42"/>
    <mergeCell ref="Z38:AA38"/>
    <mergeCell ref="Z39:AA39"/>
    <mergeCell ref="Z40:AA40"/>
    <mergeCell ref="AB47:AC47"/>
    <mergeCell ref="Z44:AA44"/>
    <mergeCell ref="Z45:AA45"/>
    <mergeCell ref="AB46:AC46"/>
    <mergeCell ref="X37:Y37"/>
    <mergeCell ref="X41:Y41"/>
    <mergeCell ref="Z46:AA46"/>
    <mergeCell ref="X40:Y40"/>
    <mergeCell ref="AB41:AC41"/>
    <mergeCell ref="B37:G37"/>
    <mergeCell ref="B41:G41"/>
    <mergeCell ref="B42:G42"/>
    <mergeCell ref="B43:G43"/>
    <mergeCell ref="B46:G46"/>
    <mergeCell ref="B40:G40"/>
    <mergeCell ref="B36:G36"/>
    <mergeCell ref="T37:U37"/>
    <mergeCell ref="V41:W41"/>
    <mergeCell ref="V37:W37"/>
    <mergeCell ref="V38:W38"/>
    <mergeCell ref="B38:G38"/>
    <mergeCell ref="B39:G39"/>
    <mergeCell ref="T36:U36"/>
    <mergeCell ref="X36:Y36"/>
    <mergeCell ref="B31:G31"/>
    <mergeCell ref="X26:Y26"/>
    <mergeCell ref="Z26:AA26"/>
    <mergeCell ref="V25:W25"/>
    <mergeCell ref="X25:Y25"/>
    <mergeCell ref="Z25:AA25"/>
    <mergeCell ref="L28:M28"/>
    <mergeCell ref="J25:K25"/>
    <mergeCell ref="T25:U25"/>
    <mergeCell ref="R25:S25"/>
    <mergeCell ref="L25:M25"/>
    <mergeCell ref="N25:O25"/>
    <mergeCell ref="P25:Q25"/>
    <mergeCell ref="P26:Q26"/>
    <mergeCell ref="R26:S26"/>
    <mergeCell ref="T30:U30"/>
    <mergeCell ref="R27:S27"/>
    <mergeCell ref="B27:G27"/>
    <mergeCell ref="T31:U31"/>
    <mergeCell ref="V31:W31"/>
    <mergeCell ref="J30:K30"/>
    <mergeCell ref="L30:M30"/>
    <mergeCell ref="N30:O30"/>
    <mergeCell ref="AB70:AC70"/>
    <mergeCell ref="H68:I68"/>
    <mergeCell ref="H69:I69"/>
    <mergeCell ref="H70:I70"/>
    <mergeCell ref="J68:K68"/>
    <mergeCell ref="L68:M68"/>
    <mergeCell ref="N68:O68"/>
    <mergeCell ref="P68:Q68"/>
    <mergeCell ref="H59:I59"/>
    <mergeCell ref="J59:K59"/>
    <mergeCell ref="L59:M59"/>
    <mergeCell ref="N59:O59"/>
    <mergeCell ref="Z68:AA68"/>
    <mergeCell ref="R59:S59"/>
    <mergeCell ref="T59:U59"/>
    <mergeCell ref="V59:W59"/>
    <mergeCell ref="X59:Y59"/>
    <mergeCell ref="AB59:AC59"/>
    <mergeCell ref="B20:G20"/>
    <mergeCell ref="B21:G21"/>
    <mergeCell ref="H20:I20"/>
    <mergeCell ref="H21:I21"/>
    <mergeCell ref="B26:G26"/>
    <mergeCell ref="H26:I26"/>
    <mergeCell ref="H30:I30"/>
    <mergeCell ref="B30:G30"/>
    <mergeCell ref="B25:G25"/>
    <mergeCell ref="H25:I25"/>
    <mergeCell ref="B28:G28"/>
    <mergeCell ref="B24:G24"/>
    <mergeCell ref="B29:G29"/>
    <mergeCell ref="B23:G23"/>
    <mergeCell ref="H23:I23"/>
    <mergeCell ref="B22:G22"/>
    <mergeCell ref="H22:I22"/>
    <mergeCell ref="H28:I28"/>
    <mergeCell ref="V20:W20"/>
    <mergeCell ref="X20:Y20"/>
    <mergeCell ref="Z20:AA20"/>
    <mergeCell ref="AB20:AC20"/>
    <mergeCell ref="J22:K22"/>
    <mergeCell ref="AD20:A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J20:K20"/>
    <mergeCell ref="L20:M20"/>
    <mergeCell ref="N20:O20"/>
    <mergeCell ref="P20:Q20"/>
    <mergeCell ref="R20:S20"/>
    <mergeCell ref="T20:U20"/>
    <mergeCell ref="AD22:AE22"/>
    <mergeCell ref="X19:Y19"/>
    <mergeCell ref="Z19:AA19"/>
    <mergeCell ref="AB19:AC19"/>
    <mergeCell ref="AD19:AE19"/>
    <mergeCell ref="B18:G18"/>
    <mergeCell ref="H18:I18"/>
    <mergeCell ref="J18:K18"/>
    <mergeCell ref="L18:M18"/>
    <mergeCell ref="N18:O18"/>
    <mergeCell ref="P18:Q18"/>
    <mergeCell ref="R18:S18"/>
    <mergeCell ref="B19:G19"/>
    <mergeCell ref="H19:I19"/>
    <mergeCell ref="J19:K19"/>
    <mergeCell ref="L19:M19"/>
    <mergeCell ref="N19:O19"/>
    <mergeCell ref="P19:Q19"/>
    <mergeCell ref="R19:S19"/>
    <mergeCell ref="T19:U19"/>
    <mergeCell ref="V19:W19"/>
    <mergeCell ref="T18:U18"/>
    <mergeCell ref="V18:W18"/>
    <mergeCell ref="X18:Y18"/>
    <mergeCell ref="Z18:AA18"/>
    <mergeCell ref="X17:Y17"/>
    <mergeCell ref="Z17:AA17"/>
    <mergeCell ref="AB17:AC17"/>
    <mergeCell ref="AD17:AE17"/>
    <mergeCell ref="B17:G17"/>
    <mergeCell ref="H17:I17"/>
    <mergeCell ref="J17:K17"/>
    <mergeCell ref="L17:M17"/>
    <mergeCell ref="N17:O17"/>
    <mergeCell ref="P17:Q17"/>
    <mergeCell ref="R17:S17"/>
    <mergeCell ref="T17:U17"/>
    <mergeCell ref="V17:W17"/>
    <mergeCell ref="AB18:AC18"/>
    <mergeCell ref="AD18:AE18"/>
    <mergeCell ref="H77:AE77"/>
    <mergeCell ref="A4:P4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H76:I76"/>
    <mergeCell ref="H12:AE12"/>
    <mergeCell ref="H13:AE13"/>
    <mergeCell ref="H60:AE60"/>
    <mergeCell ref="H73:AE73"/>
    <mergeCell ref="H75:AE75"/>
    <mergeCell ref="X15:Y15"/>
    <mergeCell ref="X16:Y16"/>
    <mergeCell ref="Z15:AA15"/>
    <mergeCell ref="Z16:AA16"/>
    <mergeCell ref="AB15:AC15"/>
    <mergeCell ref="AB16:AC16"/>
    <mergeCell ref="R15:S15"/>
    <mergeCell ref="R16:S16"/>
    <mergeCell ref="T15:U15"/>
    <mergeCell ref="T16:U16"/>
    <mergeCell ref="V15:W15"/>
    <mergeCell ref="V16:W16"/>
    <mergeCell ref="L15:M15"/>
    <mergeCell ref="L16:M16"/>
    <mergeCell ref="N15:O15"/>
    <mergeCell ref="N16:O16"/>
    <mergeCell ref="P15:Q15"/>
    <mergeCell ref="P16:Q16"/>
    <mergeCell ref="H14:I14"/>
    <mergeCell ref="H15:I15"/>
    <mergeCell ref="H16:I16"/>
    <mergeCell ref="J15:K15"/>
    <mergeCell ref="J16:K16"/>
    <mergeCell ref="R14:S14"/>
    <mergeCell ref="P14:Q14"/>
    <mergeCell ref="N14:O14"/>
    <mergeCell ref="L14:M14"/>
    <mergeCell ref="J14:K14"/>
    <mergeCell ref="AB14:AC14"/>
    <mergeCell ref="Z14:AA14"/>
    <mergeCell ref="X14:Y14"/>
    <mergeCell ref="V14:W14"/>
    <mergeCell ref="T14:U14"/>
    <mergeCell ref="AD74:AE74"/>
    <mergeCell ref="AD76:AE76"/>
    <mergeCell ref="AD14:AE14"/>
    <mergeCell ref="AD15:AE15"/>
    <mergeCell ref="AD16:AE16"/>
    <mergeCell ref="AD61:AE61"/>
    <mergeCell ref="AD62:AE62"/>
    <mergeCell ref="AD63:AE63"/>
    <mergeCell ref="AD64:AE64"/>
    <mergeCell ref="AD65:AE65"/>
    <mergeCell ref="AD72:AE72"/>
    <mergeCell ref="AD68:AE68"/>
    <mergeCell ref="AD69:AE69"/>
    <mergeCell ref="AD66:AE66"/>
    <mergeCell ref="AD67:AE67"/>
    <mergeCell ref="AD59:AE59"/>
    <mergeCell ref="AD57:AE57"/>
    <mergeCell ref="AD70:AE70"/>
    <mergeCell ref="AD48:AE48"/>
    <mergeCell ref="AD58:AE58"/>
    <mergeCell ref="AD25:AE25"/>
    <mergeCell ref="AD26:AE26"/>
    <mergeCell ref="AD28:AE28"/>
    <mergeCell ref="AD30:AE30"/>
    <mergeCell ref="Z74:AA74"/>
    <mergeCell ref="Z76:AA76"/>
    <mergeCell ref="AB61:AC61"/>
    <mergeCell ref="AB62:AC62"/>
    <mergeCell ref="AB63:AC63"/>
    <mergeCell ref="AB64:AC64"/>
    <mergeCell ref="AB65:AC65"/>
    <mergeCell ref="AB66:AC66"/>
    <mergeCell ref="AB67:AC67"/>
    <mergeCell ref="AB74:AC74"/>
    <mergeCell ref="AB76:AC76"/>
    <mergeCell ref="Z61:AA61"/>
    <mergeCell ref="Z62:AA62"/>
    <mergeCell ref="Z63:AA63"/>
    <mergeCell ref="Z64:AA64"/>
    <mergeCell ref="Z65:AA65"/>
    <mergeCell ref="Z72:AA72"/>
    <mergeCell ref="AB72:AC72"/>
    <mergeCell ref="AB68:AC68"/>
    <mergeCell ref="Z69:AA69"/>
    <mergeCell ref="AB69:AC69"/>
    <mergeCell ref="Z70:AA70"/>
    <mergeCell ref="Z66:AA66"/>
    <mergeCell ref="Z67:AA67"/>
    <mergeCell ref="V74:W74"/>
    <mergeCell ref="V76:W76"/>
    <mergeCell ref="X61:Y61"/>
    <mergeCell ref="X62:Y62"/>
    <mergeCell ref="X63:Y63"/>
    <mergeCell ref="X64:Y64"/>
    <mergeCell ref="X65:Y65"/>
    <mergeCell ref="X66:Y66"/>
    <mergeCell ref="X67:Y67"/>
    <mergeCell ref="X74:Y74"/>
    <mergeCell ref="X76:Y76"/>
    <mergeCell ref="V61:W61"/>
    <mergeCell ref="V62:W62"/>
    <mergeCell ref="V63:W63"/>
    <mergeCell ref="V64:W64"/>
    <mergeCell ref="V65:W65"/>
    <mergeCell ref="V69:W69"/>
    <mergeCell ref="X69:Y69"/>
    <mergeCell ref="V70:W70"/>
    <mergeCell ref="X70:Y70"/>
    <mergeCell ref="V68:W68"/>
    <mergeCell ref="X68:Y68"/>
    <mergeCell ref="V66:W66"/>
    <mergeCell ref="V67:W67"/>
    <mergeCell ref="R74:S74"/>
    <mergeCell ref="R76:S76"/>
    <mergeCell ref="T61:U61"/>
    <mergeCell ref="T62:U62"/>
    <mergeCell ref="T63:U63"/>
    <mergeCell ref="T64:U64"/>
    <mergeCell ref="T65:U65"/>
    <mergeCell ref="T66:U66"/>
    <mergeCell ref="T67:U67"/>
    <mergeCell ref="T74:U74"/>
    <mergeCell ref="T76:U76"/>
    <mergeCell ref="R61:S61"/>
    <mergeCell ref="R62:S62"/>
    <mergeCell ref="R63:S63"/>
    <mergeCell ref="R64:S64"/>
    <mergeCell ref="R65:S65"/>
    <mergeCell ref="R69:S69"/>
    <mergeCell ref="T69:U69"/>
    <mergeCell ref="R70:S70"/>
    <mergeCell ref="T70:U70"/>
    <mergeCell ref="T68:U68"/>
    <mergeCell ref="R68:S68"/>
    <mergeCell ref="R66:S66"/>
    <mergeCell ref="R67:S67"/>
    <mergeCell ref="N74:O74"/>
    <mergeCell ref="N76:O76"/>
    <mergeCell ref="P61:Q61"/>
    <mergeCell ref="P62:Q62"/>
    <mergeCell ref="P63:Q63"/>
    <mergeCell ref="P64:Q64"/>
    <mergeCell ref="P65:Q65"/>
    <mergeCell ref="P66:Q66"/>
    <mergeCell ref="P67:Q67"/>
    <mergeCell ref="P74:Q74"/>
    <mergeCell ref="P76:Q76"/>
    <mergeCell ref="N61:O61"/>
    <mergeCell ref="N62:O62"/>
    <mergeCell ref="N63:O63"/>
    <mergeCell ref="N64:O64"/>
    <mergeCell ref="N65:O65"/>
    <mergeCell ref="N69:O69"/>
    <mergeCell ref="P69:Q69"/>
    <mergeCell ref="N70:O70"/>
    <mergeCell ref="P70:Q70"/>
    <mergeCell ref="AB6:AC6"/>
    <mergeCell ref="Z6:AA6"/>
    <mergeCell ref="X6:Y6"/>
    <mergeCell ref="V6:W6"/>
    <mergeCell ref="T6:U6"/>
    <mergeCell ref="R6:S6"/>
    <mergeCell ref="H66:I66"/>
    <mergeCell ref="H67:I67"/>
    <mergeCell ref="H74:I74"/>
    <mergeCell ref="J61:K61"/>
    <mergeCell ref="J62:K62"/>
    <mergeCell ref="J63:K63"/>
    <mergeCell ref="J64:K64"/>
    <mergeCell ref="J65:K65"/>
    <mergeCell ref="J66:K66"/>
    <mergeCell ref="J67:K67"/>
    <mergeCell ref="J74:K74"/>
    <mergeCell ref="H61:I61"/>
    <mergeCell ref="H62:I62"/>
    <mergeCell ref="H63:I63"/>
    <mergeCell ref="H64:I64"/>
    <mergeCell ref="H65:I65"/>
    <mergeCell ref="N66:O66"/>
    <mergeCell ref="N67:O67"/>
    <mergeCell ref="A2:AD2"/>
    <mergeCell ref="A3:AD3"/>
    <mergeCell ref="B65:E65"/>
    <mergeCell ref="B66:E66"/>
    <mergeCell ref="B62:E62"/>
    <mergeCell ref="B63:E63"/>
    <mergeCell ref="B64:E64"/>
    <mergeCell ref="B10:G10"/>
    <mergeCell ref="B11:G11"/>
    <mergeCell ref="B12:G12"/>
    <mergeCell ref="B13:G13"/>
    <mergeCell ref="B14:G14"/>
    <mergeCell ref="B15:G15"/>
    <mergeCell ref="B16:G16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X72:Y72"/>
    <mergeCell ref="B77:G77"/>
    <mergeCell ref="B61:G61"/>
    <mergeCell ref="B71:G71"/>
    <mergeCell ref="B60:G60"/>
    <mergeCell ref="B74:G74"/>
    <mergeCell ref="B75:G75"/>
    <mergeCell ref="B76:G76"/>
    <mergeCell ref="B67:E67"/>
    <mergeCell ref="B73:G73"/>
    <mergeCell ref="B72:G72"/>
    <mergeCell ref="B68:E68"/>
    <mergeCell ref="B69:E69"/>
    <mergeCell ref="B70:E70"/>
    <mergeCell ref="J76:K76"/>
    <mergeCell ref="L61:M61"/>
    <mergeCell ref="L62:M62"/>
    <mergeCell ref="L63:M63"/>
    <mergeCell ref="L64:M64"/>
    <mergeCell ref="L65:M65"/>
    <mergeCell ref="L66:M66"/>
    <mergeCell ref="L67:M67"/>
    <mergeCell ref="L74:M74"/>
    <mergeCell ref="L76:M76"/>
    <mergeCell ref="N28:O28"/>
    <mergeCell ref="P30:Q30"/>
    <mergeCell ref="P28:Q28"/>
    <mergeCell ref="R28:S28"/>
    <mergeCell ref="J28:K28"/>
    <mergeCell ref="R30:S30"/>
    <mergeCell ref="J26:K26"/>
    <mergeCell ref="L26:M26"/>
    <mergeCell ref="N26:O26"/>
    <mergeCell ref="H72:I72"/>
    <mergeCell ref="J72:K72"/>
    <mergeCell ref="L72:M72"/>
    <mergeCell ref="N72:O72"/>
    <mergeCell ref="P72:Q72"/>
    <mergeCell ref="R72:S72"/>
    <mergeCell ref="T72:U72"/>
    <mergeCell ref="V72:W72"/>
    <mergeCell ref="L69:M69"/>
    <mergeCell ref="J70:K70"/>
    <mergeCell ref="L70:M70"/>
    <mergeCell ref="J69:K69"/>
    <mergeCell ref="V29:W29"/>
    <mergeCell ref="T28:U28"/>
    <mergeCell ref="V28:W28"/>
    <mergeCell ref="X28:Y28"/>
    <mergeCell ref="Z28:AA28"/>
    <mergeCell ref="AB28:AC28"/>
    <mergeCell ref="Z30:AA30"/>
    <mergeCell ref="R29:S29"/>
    <mergeCell ref="J23:K23"/>
    <mergeCell ref="L23:M23"/>
    <mergeCell ref="N23:O23"/>
    <mergeCell ref="P23:Q23"/>
    <mergeCell ref="R23:S23"/>
    <mergeCell ref="T23:U23"/>
    <mergeCell ref="V23:W23"/>
    <mergeCell ref="AB25:AC25"/>
    <mergeCell ref="T26:U26"/>
    <mergeCell ref="AB26:AC26"/>
    <mergeCell ref="N24:O24"/>
    <mergeCell ref="V26:W26"/>
    <mergeCell ref="V30:W30"/>
    <mergeCell ref="X30:Y30"/>
    <mergeCell ref="AB30:AC30"/>
    <mergeCell ref="T29:U29"/>
    <mergeCell ref="X22:Y22"/>
    <mergeCell ref="Z22:AA22"/>
    <mergeCell ref="AB22:AC22"/>
    <mergeCell ref="X23:Y23"/>
    <mergeCell ref="Z23:AA23"/>
    <mergeCell ref="AB23:AC23"/>
    <mergeCell ref="AD23:AE23"/>
    <mergeCell ref="L22:M22"/>
    <mergeCell ref="N22:O22"/>
    <mergeCell ref="P22:Q22"/>
    <mergeCell ref="R22:S22"/>
    <mergeCell ref="T22:U22"/>
    <mergeCell ref="V22:W22"/>
    <mergeCell ref="Z48:AA48"/>
    <mergeCell ref="V39:W39"/>
    <mergeCell ref="V40:W40"/>
    <mergeCell ref="Z59:AA59"/>
    <mergeCell ref="B59:G59"/>
    <mergeCell ref="B53:G53"/>
    <mergeCell ref="B54:G54"/>
    <mergeCell ref="B57:G57"/>
    <mergeCell ref="P59:Q59"/>
    <mergeCell ref="X46:Y46"/>
    <mergeCell ref="X48:Y48"/>
    <mergeCell ref="X49:Y49"/>
    <mergeCell ref="X50:Y50"/>
    <mergeCell ref="B48:G48"/>
    <mergeCell ref="B49:G49"/>
    <mergeCell ref="B50:G50"/>
    <mergeCell ref="B58:G58"/>
    <mergeCell ref="X42:Y42"/>
    <mergeCell ref="X43:Y43"/>
    <mergeCell ref="B44:G44"/>
    <mergeCell ref="B45:G45"/>
    <mergeCell ref="B47:G47"/>
    <mergeCell ref="Z42:AA42"/>
    <mergeCell ref="Z43:AA43"/>
    <mergeCell ref="AD49:AE49"/>
    <mergeCell ref="AB54:AC54"/>
    <mergeCell ref="AB53:AC53"/>
    <mergeCell ref="AB57:AC57"/>
    <mergeCell ref="AB56:AC56"/>
    <mergeCell ref="B51:G51"/>
    <mergeCell ref="B52:G52"/>
    <mergeCell ref="Z51:AA51"/>
    <mergeCell ref="Z52:AA52"/>
    <mergeCell ref="Z53:AA53"/>
    <mergeCell ref="Z54:AA54"/>
    <mergeCell ref="AB55:AC55"/>
    <mergeCell ref="B55:G55"/>
    <mergeCell ref="B56:G56"/>
    <mergeCell ref="AB50:AC50"/>
    <mergeCell ref="Z49:AA49"/>
  </mergeCells>
  <pageMargins left="0.19685039370078741" right="0.19685039370078741" top="0.35433070866141736" bottom="0.35433070866141736" header="0" footer="0"/>
  <pageSetup paperSize="9" scale="48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2023-01-17T09:23:59Z</dcterms:modified>
</cp:coreProperties>
</file>