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X10" i="1"/>
  <c r="V10"/>
  <c r="T10"/>
  <c r="R10"/>
  <c r="P10"/>
  <c r="N10"/>
  <c r="J10"/>
  <c r="AD61"/>
  <c r="AD60"/>
  <c r="AD59"/>
  <c r="AD58"/>
  <c r="AD57"/>
  <c r="AD56"/>
  <c r="AD55"/>
  <c r="AD54"/>
  <c r="AD53"/>
  <c r="AB61"/>
  <c r="AB60"/>
  <c r="AB59"/>
  <c r="AB58"/>
  <c r="AB57"/>
  <c r="AB56"/>
  <c r="AB55"/>
  <c r="AB54"/>
  <c r="AB53"/>
  <c r="Z53"/>
  <c r="Z54"/>
  <c r="Z55"/>
  <c r="Z56"/>
  <c r="Z57"/>
  <c r="Z58"/>
  <c r="Z59"/>
  <c r="Z60"/>
  <c r="Z61"/>
  <c r="V15"/>
  <c r="L15"/>
  <c r="X61"/>
  <c r="X60"/>
  <c r="X59"/>
  <c r="X58"/>
  <c r="X57"/>
  <c r="X56"/>
  <c r="X55"/>
  <c r="X54"/>
  <c r="X53"/>
  <c r="V61"/>
  <c r="V60"/>
  <c r="V59"/>
  <c r="V58"/>
  <c r="V57"/>
  <c r="V56"/>
  <c r="V55"/>
  <c r="V54"/>
  <c r="V53"/>
  <c r="T61"/>
  <c r="T60"/>
  <c r="T59"/>
  <c r="T58"/>
  <c r="T57"/>
  <c r="T56"/>
  <c r="T55"/>
  <c r="T54"/>
  <c r="T53"/>
  <c r="R61"/>
  <c r="R60"/>
  <c r="R59"/>
  <c r="R58"/>
  <c r="R57"/>
  <c r="R56"/>
  <c r="R55"/>
  <c r="R54"/>
  <c r="R53"/>
  <c r="P61"/>
  <c r="P60"/>
  <c r="P59"/>
  <c r="P58"/>
  <c r="P57"/>
  <c r="P56"/>
  <c r="P55"/>
  <c r="P54"/>
  <c r="P53"/>
  <c r="N61"/>
  <c r="N60"/>
  <c r="N59"/>
  <c r="N58"/>
  <c r="N57"/>
  <c r="N56"/>
  <c r="N55"/>
  <c r="N54"/>
  <c r="N53"/>
  <c r="L61"/>
  <c r="L60"/>
  <c r="L59"/>
  <c r="L58"/>
  <c r="L57"/>
  <c r="L56"/>
  <c r="L55"/>
  <c r="L54"/>
  <c r="L53"/>
  <c r="J61"/>
  <c r="J60"/>
  <c r="J59"/>
  <c r="J58"/>
  <c r="J57"/>
  <c r="J56"/>
  <c r="J55"/>
  <c r="J54"/>
  <c r="J53"/>
  <c r="N15" l="1"/>
  <c r="H15"/>
  <c r="L52"/>
  <c r="H61"/>
  <c r="H60"/>
  <c r="H59"/>
  <c r="H57"/>
  <c r="H56"/>
  <c r="H55"/>
  <c r="H54"/>
  <c r="H53"/>
  <c r="H58"/>
  <c r="AF63"/>
  <c r="Z15"/>
  <c r="T15"/>
  <c r="AB15" l="1"/>
  <c r="AD52"/>
  <c r="AB52"/>
  <c r="AB65" s="1"/>
  <c r="Z52"/>
  <c r="Z65" s="1"/>
  <c r="X52"/>
  <c r="V52"/>
  <c r="T52"/>
  <c r="T65" s="1"/>
  <c r="R52"/>
  <c r="P52"/>
  <c r="N52"/>
  <c r="J52"/>
  <c r="H52"/>
  <c r="AD15"/>
  <c r="J15"/>
  <c r="P15"/>
  <c r="R15"/>
  <c r="X15"/>
  <c r="AF61"/>
  <c r="AF60"/>
  <c r="AF59"/>
  <c r="AF11"/>
  <c r="AF10"/>
  <c r="H12"/>
  <c r="J9" s="1"/>
  <c r="J12" s="1"/>
  <c r="I12"/>
  <c r="K9" s="1"/>
  <c r="K12" s="1"/>
  <c r="M9" s="1"/>
  <c r="M12" s="1"/>
  <c r="O9" s="1"/>
  <c r="O12" s="1"/>
  <c r="Q9" s="1"/>
  <c r="AF62"/>
  <c r="AF66"/>
  <c r="H65" l="1"/>
  <c r="H67" s="1"/>
  <c r="J65"/>
  <c r="L65"/>
  <c r="N65"/>
  <c r="P65"/>
  <c r="R65"/>
  <c r="V65"/>
  <c r="X65"/>
  <c r="AD65"/>
  <c r="L9"/>
  <c r="Q12"/>
  <c r="S9" s="1"/>
  <c r="S12" s="1"/>
  <c r="U9" s="1"/>
  <c r="AF15"/>
  <c r="U12" l="1"/>
  <c r="W9" s="1"/>
  <c r="L12"/>
  <c r="W12" l="1"/>
  <c r="Y9" s="1"/>
  <c r="N9"/>
  <c r="N12" s="1"/>
  <c r="Y12" l="1"/>
  <c r="AA9" s="1"/>
  <c r="P9"/>
  <c r="P12" l="1"/>
  <c r="R9" s="1"/>
  <c r="R12" s="1"/>
  <c r="T9" s="1"/>
  <c r="AA12"/>
  <c r="AC9" s="1"/>
  <c r="T12" l="1"/>
  <c r="V9" s="1"/>
  <c r="V12" s="1"/>
  <c r="AC12"/>
  <c r="AE9" s="1"/>
  <c r="AE12" s="1"/>
  <c r="X9" l="1"/>
  <c r="X12" s="1"/>
  <c r="Z9" s="1"/>
  <c r="Z12" s="1"/>
  <c r="AB9" s="1"/>
  <c r="AB12" s="1"/>
  <c r="AD9" l="1"/>
  <c r="AD12" s="1"/>
  <c r="AF9" l="1"/>
  <c r="AF12"/>
  <c r="AF57" l="1"/>
  <c r="AF56"/>
  <c r="AF55"/>
  <c r="AF54"/>
  <c r="AF58"/>
  <c r="AF52"/>
  <c r="AF53"/>
  <c r="J67" l="1"/>
  <c r="AF65"/>
  <c r="L67" l="1"/>
  <c r="N67" s="1"/>
  <c r="P67" s="1"/>
  <c r="R67" s="1"/>
  <c r="T67" s="1"/>
  <c r="V67" s="1"/>
  <c r="X67" s="1"/>
  <c r="Z67" s="1"/>
  <c r="AB67" s="1"/>
  <c r="AD67" s="1"/>
  <c r="AF68" s="1"/>
  <c r="AF67" l="1"/>
</calcChain>
</file>

<file path=xl/sharedStrings.xml><?xml version="1.0" encoding="utf-8"?>
<sst xmlns="http://schemas.openxmlformats.org/spreadsheetml/2006/main" count="80" uniqueCount="58">
  <si>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</si>
  <si>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</si>
  <si>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</si>
  <si>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</si>
  <si>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</si>
  <si>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</si>
  <si>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</si>
  <si>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</si>
  <si>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</si>
  <si>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</si>
  <si>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</si>
  <si>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</si>
  <si>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</si>
  <si>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</si>
  <si>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</si>
  <si>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</si>
  <si>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</si>
  <si>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</si>
  <si>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</si>
  <si>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</si>
  <si>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</si>
  <si>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</si>
  <si>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</si>
  <si>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</si>
  <si>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</si>
  <si>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</si>
  <si>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</si>
  <si>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</si>
  <si>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</si>
  <si>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</si>
  <si>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</si>
  <si>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</si>
  <si>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</si>
  <si>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</si>
  <si>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</si>
  <si>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</si>
  <si>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</si>
  <si>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Железнодорожная 15 , S= </t>
  </si>
  <si>
    <t>ОДН за электроэнергию</t>
  </si>
  <si>
    <t>ОДН за ГВС</t>
  </si>
  <si>
    <t>ОДН за ХВС</t>
  </si>
  <si>
    <t>Мониторинг прибора учета тепловой энергии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</si>
  <si>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2023 год</t>
  </si>
  <si>
    <t>замена шарового крана</t>
  </si>
  <si>
    <t>востановление освещения за январь</t>
  </si>
  <si>
    <t>установка балансировочника d-32</t>
  </si>
  <si>
    <t>ремонт унитаза в общем туалете</t>
  </si>
  <si>
    <t>замена участка канализации</t>
  </si>
  <si>
    <t>востановление освещения за февраль</t>
  </si>
  <si>
    <t>восстановление освещения за март</t>
  </si>
  <si>
    <t>восстановление освещения за апрель</t>
  </si>
  <si>
    <t>прочистка канализации кв.121-124</t>
  </si>
  <si>
    <t>установка шарового крана и ремонт унитаза в общем туалете</t>
  </si>
  <si>
    <t>восстановление освещения за май</t>
  </si>
  <si>
    <t>восстановление освещения за июль</t>
  </si>
  <si>
    <t>устранение течи кровли над кв.130.114</t>
  </si>
  <si>
    <t>восстановление освещения за август</t>
  </si>
  <si>
    <t>установка оборудования по технич.обслуживанию и дистанционному контролю узла учета тепловой энергии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</si>
</sst>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2" xfId="0" applyNumberFormat="1" applyBorder="1" applyAlignment="1">
      <alignment horizontal="left" vertical="center"/>
    </xf>
    <xf numFmtId="2" fontId="0" fillId="0" borderId="3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68"/>
  <sheetViews>
    <sheetView tabSelected="1" zoomScale="70" zoomScaleNormal="70" workbookViewId="0">
      <pane xSplit="7" ySplit="8" topLeftCell="K9" activePane="bottomRight" state="frozen"/>
      <selection pane="topRight" activeCell="H1" sqref="H1"/>
      <selection pane="bottomLeft" activeCell="A8" sqref="A8"/>
      <selection pane="bottomRight" activeCell="AA12" sqref="AA12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7.85546875" customWidth="1"/>
    <col min="8" max="8" width="11" customWidth="1"/>
    <col min="9" max="9" width="9.7109375" customWidth="1"/>
    <col min="10" max="10" width="10.7109375" customWidth="1"/>
    <col min="11" max="11" width="10.28515625" customWidth="1"/>
    <col min="12" max="12" width="11.28515625" customWidth="1"/>
    <col min="13" max="13" width="9.85546875" customWidth="1"/>
    <col min="14" max="14" width="10.7109375" customWidth="1"/>
    <col min="15" max="15" width="9.42578125" customWidth="1"/>
    <col min="16" max="16" width="10.85546875" customWidth="1"/>
    <col min="17" max="17" width="9.85546875" customWidth="1"/>
    <col min="18" max="18" width="11.140625" customWidth="1"/>
    <col min="19" max="20" width="10.42578125" customWidth="1"/>
    <col min="21" max="21" width="9.28515625" customWidth="1"/>
    <col min="22" max="22" width="11.140625" customWidth="1"/>
    <col min="23" max="23" width="9.85546875" customWidth="1"/>
    <col min="24" max="24" width="10.7109375" customWidth="1"/>
    <col min="25" max="25" width="9.28515625" customWidth="1"/>
    <col min="26" max="26" width="10.140625" customWidth="1"/>
    <col min="27" max="27" width="9.5703125" customWidth="1"/>
    <col min="28" max="28" width="10.28515625" customWidth="1"/>
    <col min="29" max="29" width="9.28515625" customWidth="1"/>
    <col min="30" max="30" width="10.5703125" customWidth="1"/>
    <col min="31" max="31" width="9.5703125" customWidth="1"/>
    <col min="32" max="32" width="11.7109375" bestFit="1" customWidth="1"/>
  </cols>
  <sheetData>
    <row r="2" spans="1:32">
      <c r="A2" s="66" t="s">
        <v>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5"/>
    </row>
    <row r="3" spans="1:32">
      <c r="A3" s="66" t="s">
        <v>42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5"/>
    </row>
    <row r="4" spans="1:32">
      <c r="A4" s="69" t="s">
        <v>37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">
        <v>3416.9</v>
      </c>
      <c r="R4" s="3" t="s">
        <v>30</v>
      </c>
      <c r="S4" s="3">
        <v>3417.8</v>
      </c>
      <c r="X4" s="3"/>
      <c r="Y4" s="3"/>
      <c r="Z4" s="3"/>
      <c r="AA4" s="3"/>
      <c r="AB4" s="3"/>
      <c r="AC4" s="3"/>
      <c r="AD4" s="3"/>
      <c r="AE4" s="3"/>
    </row>
    <row r="5" spans="1:32">
      <c r="A5" s="24"/>
      <c r="B5" s="24"/>
      <c r="C5" s="24"/>
      <c r="D5" s="24"/>
      <c r="E5" s="24"/>
      <c r="F5" s="39"/>
      <c r="G5" s="24"/>
      <c r="H5" s="24"/>
      <c r="I5" s="24"/>
      <c r="J5" s="24"/>
      <c r="K5" s="24"/>
      <c r="L5" s="24"/>
      <c r="M5" s="24"/>
      <c r="N5" s="24"/>
      <c r="O5" s="24"/>
      <c r="P5" s="24"/>
      <c r="Q5" s="6"/>
      <c r="R5" s="3"/>
      <c r="S5" s="3"/>
      <c r="X5" s="3"/>
      <c r="Y5" s="3"/>
      <c r="Z5" s="3"/>
      <c r="AA5" s="3"/>
      <c r="AB5" s="3"/>
      <c r="AC5" s="3"/>
      <c r="AD5" s="3"/>
      <c r="AE5" s="3"/>
    </row>
    <row r="7" spans="1:32">
      <c r="A7" s="1" t="s">
        <v>0</v>
      </c>
      <c r="B7" s="53" t="s">
        <v>1</v>
      </c>
      <c r="C7" s="54"/>
      <c r="D7" s="54"/>
      <c r="E7" s="54"/>
      <c r="F7" s="54"/>
      <c r="G7" s="55"/>
      <c r="H7" s="67" t="s">
        <v>2</v>
      </c>
      <c r="I7" s="68"/>
      <c r="J7" s="67" t="s">
        <v>3</v>
      </c>
      <c r="K7" s="68"/>
      <c r="L7" s="67" t="s">
        <v>4</v>
      </c>
      <c r="M7" s="68"/>
      <c r="N7" s="67" t="s">
        <v>5</v>
      </c>
      <c r="O7" s="68"/>
      <c r="P7" s="67" t="s">
        <v>6</v>
      </c>
      <c r="Q7" s="68"/>
      <c r="R7" s="67" t="s">
        <v>7</v>
      </c>
      <c r="S7" s="68"/>
      <c r="T7" s="67" t="s">
        <v>8</v>
      </c>
      <c r="U7" s="68"/>
      <c r="V7" s="67" t="s">
        <v>9</v>
      </c>
      <c r="W7" s="68"/>
      <c r="X7" s="67" t="s">
        <v>10</v>
      </c>
      <c r="Y7" s="68"/>
      <c r="Z7" s="67" t="s">
        <v>11</v>
      </c>
      <c r="AA7" s="68"/>
      <c r="AB7" s="67" t="s">
        <v>12</v>
      </c>
      <c r="AC7" s="68"/>
      <c r="AD7" s="67" t="s">
        <v>13</v>
      </c>
      <c r="AE7" s="68"/>
      <c r="AF7" s="1" t="s">
        <v>31</v>
      </c>
    </row>
    <row r="8" spans="1:32">
      <c r="A8" s="1">
        <v>1</v>
      </c>
      <c r="B8" s="47" t="s">
        <v>14</v>
      </c>
      <c r="C8" s="48"/>
      <c r="D8" s="48"/>
      <c r="E8" s="48"/>
      <c r="F8" s="48"/>
      <c r="G8" s="49"/>
      <c r="H8" s="2" t="s">
        <v>33</v>
      </c>
      <c r="I8" s="2" t="s">
        <v>34</v>
      </c>
      <c r="J8" s="2" t="s">
        <v>33</v>
      </c>
      <c r="K8" s="2" t="s">
        <v>34</v>
      </c>
      <c r="L8" s="2" t="s">
        <v>33</v>
      </c>
      <c r="M8" s="2" t="s">
        <v>34</v>
      </c>
      <c r="N8" s="2" t="s">
        <v>33</v>
      </c>
      <c r="O8" s="2" t="s">
        <v>34</v>
      </c>
      <c r="P8" s="2" t="s">
        <v>33</v>
      </c>
      <c r="Q8" s="2" t="s">
        <v>34</v>
      </c>
      <c r="R8" s="2" t="s">
        <v>33</v>
      </c>
      <c r="S8" s="2" t="s">
        <v>34</v>
      </c>
      <c r="T8" s="2" t="s">
        <v>33</v>
      </c>
      <c r="U8" s="2" t="s">
        <v>34</v>
      </c>
      <c r="V8" s="2" t="s">
        <v>33</v>
      </c>
      <c r="W8" s="2" t="s">
        <v>34</v>
      </c>
      <c r="X8" s="2" t="s">
        <v>33</v>
      </c>
      <c r="Y8" s="2" t="s">
        <v>34</v>
      </c>
      <c r="Z8" s="2" t="s">
        <v>33</v>
      </c>
      <c r="AA8" s="2" t="s">
        <v>34</v>
      </c>
      <c r="AB8" s="2" t="s">
        <v>33</v>
      </c>
      <c r="AC8" s="2" t="s">
        <v>34</v>
      </c>
      <c r="AD8" s="2" t="s">
        <v>33</v>
      </c>
      <c r="AE8" s="2" t="s">
        <v>34</v>
      </c>
      <c r="AF8" s="1"/>
    </row>
    <row r="9" spans="1:32">
      <c r="A9" s="1"/>
      <c r="B9" s="62" t="s">
        <v>15</v>
      </c>
      <c r="C9" s="63"/>
      <c r="D9" s="63"/>
      <c r="E9" s="63"/>
      <c r="F9" s="63"/>
      <c r="G9" s="64"/>
      <c r="H9" s="7">
        <v>749967.37</v>
      </c>
      <c r="I9" s="7">
        <v>10423.69</v>
      </c>
      <c r="J9" s="7">
        <f>H12</f>
        <v>773727.92999999993</v>
      </c>
      <c r="K9" s="7">
        <f>I12</f>
        <v>10423.69</v>
      </c>
      <c r="L9" s="7">
        <f t="shared" ref="L9:AE9" si="0">J12</f>
        <v>788844.6</v>
      </c>
      <c r="M9" s="7">
        <f t="shared" si="0"/>
        <v>10386.530000000001</v>
      </c>
      <c r="N9" s="7">
        <f t="shared" si="0"/>
        <v>786935.83</v>
      </c>
      <c r="O9" s="7">
        <f t="shared" si="0"/>
        <v>10386.530000000001</v>
      </c>
      <c r="P9" s="7">
        <f t="shared" si="0"/>
        <v>787632.02</v>
      </c>
      <c r="Q9" s="7">
        <f t="shared" si="0"/>
        <v>10251.86</v>
      </c>
      <c r="R9" s="7">
        <f t="shared" si="0"/>
        <v>803469.2300000001</v>
      </c>
      <c r="S9" s="7">
        <f t="shared" si="0"/>
        <v>10251.86</v>
      </c>
      <c r="T9" s="7">
        <f t="shared" si="0"/>
        <v>780489.75000000012</v>
      </c>
      <c r="U9" s="7">
        <f t="shared" si="0"/>
        <v>10192.93</v>
      </c>
      <c r="V9" s="7">
        <f t="shared" si="0"/>
        <v>784742.29000000015</v>
      </c>
      <c r="W9" s="7">
        <f t="shared" si="0"/>
        <v>10157.620000000001</v>
      </c>
      <c r="X9" s="7">
        <f t="shared" si="0"/>
        <v>785892.88000000012</v>
      </c>
      <c r="Y9" s="7">
        <f t="shared" si="0"/>
        <v>10157.620000000001</v>
      </c>
      <c r="Z9" s="7">
        <f t="shared" si="0"/>
        <v>807579.45000000019</v>
      </c>
      <c r="AA9" s="7">
        <f t="shared" si="0"/>
        <v>10157.620000000001</v>
      </c>
      <c r="AB9" s="7">
        <f t="shared" si="0"/>
        <v>791237.78000000026</v>
      </c>
      <c r="AC9" s="7">
        <f t="shared" si="0"/>
        <v>10157.620000000001</v>
      </c>
      <c r="AD9" s="7">
        <f t="shared" si="0"/>
        <v>791237.78000000026</v>
      </c>
      <c r="AE9" s="7">
        <f t="shared" si="0"/>
        <v>10157.620000000001</v>
      </c>
      <c r="AF9" s="8">
        <f>SUM(H9:AD9)</f>
        <v>9544704.4800000004</v>
      </c>
    </row>
    <row r="10" spans="1:32">
      <c r="A10" s="1"/>
      <c r="B10" s="62" t="s">
        <v>16</v>
      </c>
      <c r="C10" s="63"/>
      <c r="D10" s="63"/>
      <c r="E10" s="63"/>
      <c r="F10" s="63"/>
      <c r="G10" s="64"/>
      <c r="H10" s="7">
        <v>85669.82</v>
      </c>
      <c r="I10" s="7">
        <v>0</v>
      </c>
      <c r="J10" s="7">
        <f>85669.82-1152.56</f>
        <v>84517.260000000009</v>
      </c>
      <c r="K10" s="7">
        <v>0</v>
      </c>
      <c r="L10" s="7">
        <v>85669.81</v>
      </c>
      <c r="M10" s="7">
        <v>0</v>
      </c>
      <c r="N10" s="7">
        <f>85669.82-1564.18</f>
        <v>84105.640000000014</v>
      </c>
      <c r="O10" s="7">
        <v>0</v>
      </c>
      <c r="P10" s="37">
        <f>85669.82-7675.4</f>
        <v>77994.420000000013</v>
      </c>
      <c r="Q10" s="7">
        <v>0</v>
      </c>
      <c r="R10" s="7">
        <f>85669.82-8599.46</f>
        <v>77070.360000000015</v>
      </c>
      <c r="S10" s="7">
        <v>0</v>
      </c>
      <c r="T10" s="7">
        <f>85669.82-7187.38</f>
        <v>78482.44</v>
      </c>
      <c r="U10" s="7">
        <v>0</v>
      </c>
      <c r="V10" s="7">
        <f>85692.53-7473.01</f>
        <v>78219.520000000004</v>
      </c>
      <c r="W10" s="7">
        <v>0</v>
      </c>
      <c r="X10" s="7">
        <f>85692.52-1180.98</f>
        <v>84511.540000000008</v>
      </c>
      <c r="Y10" s="7">
        <v>0</v>
      </c>
      <c r="Z10" s="7">
        <v>85692.51</v>
      </c>
      <c r="AA10" s="7">
        <v>0</v>
      </c>
      <c r="AB10" s="7"/>
      <c r="AC10" s="7"/>
      <c r="AD10" s="7"/>
      <c r="AE10" s="7"/>
      <c r="AF10" s="8">
        <f>SUM(H10:AE10)</f>
        <v>821933.32000000007</v>
      </c>
    </row>
    <row r="11" spans="1:32">
      <c r="A11" s="1"/>
      <c r="B11" s="62" t="s">
        <v>17</v>
      </c>
      <c r="C11" s="63"/>
      <c r="D11" s="63"/>
      <c r="E11" s="63"/>
      <c r="F11" s="63"/>
      <c r="G11" s="64"/>
      <c r="H11" s="7">
        <v>61909.26</v>
      </c>
      <c r="I11" s="7">
        <v>0</v>
      </c>
      <c r="J11" s="7">
        <v>69400.59</v>
      </c>
      <c r="K11" s="7">
        <v>37.159999999999997</v>
      </c>
      <c r="L11" s="7">
        <v>87578.58</v>
      </c>
      <c r="M11" s="7">
        <v>0</v>
      </c>
      <c r="N11" s="7">
        <v>83409.45</v>
      </c>
      <c r="O11" s="7">
        <v>134.66999999999999</v>
      </c>
      <c r="P11" s="7">
        <v>62157.21</v>
      </c>
      <c r="Q11" s="7">
        <v>0</v>
      </c>
      <c r="R11" s="7">
        <v>100049.84</v>
      </c>
      <c r="S11" s="7">
        <v>58.93</v>
      </c>
      <c r="T11" s="7">
        <v>74229.899999999994</v>
      </c>
      <c r="U11" s="7">
        <v>35.31</v>
      </c>
      <c r="V11" s="7">
        <v>77068.929999999993</v>
      </c>
      <c r="W11" s="7">
        <v>0</v>
      </c>
      <c r="X11" s="7">
        <v>62824.97</v>
      </c>
      <c r="Y11" s="7">
        <v>0</v>
      </c>
      <c r="Z11" s="20">
        <v>102034.18</v>
      </c>
      <c r="AA11" s="7">
        <v>0</v>
      </c>
      <c r="AB11" s="7"/>
      <c r="AC11" s="7"/>
      <c r="AD11" s="7"/>
      <c r="AE11" s="7"/>
      <c r="AF11" s="8">
        <f>SUM(H11:AE11)</f>
        <v>780928.98</v>
      </c>
    </row>
    <row r="12" spans="1:32">
      <c r="A12" s="1"/>
      <c r="B12" s="62" t="s">
        <v>18</v>
      </c>
      <c r="C12" s="63"/>
      <c r="D12" s="63"/>
      <c r="E12" s="63"/>
      <c r="F12" s="63"/>
      <c r="G12" s="64"/>
      <c r="H12" s="7">
        <f>H9+H10-H11</f>
        <v>773727.92999999993</v>
      </c>
      <c r="I12" s="7">
        <f t="shared" ref="I12:AE12" si="1">I9+I10-I11</f>
        <v>10423.69</v>
      </c>
      <c r="J12" s="7">
        <f>J9+J10-J11</f>
        <v>788844.6</v>
      </c>
      <c r="K12" s="7">
        <f t="shared" si="1"/>
        <v>10386.530000000001</v>
      </c>
      <c r="L12" s="7">
        <f t="shared" si="1"/>
        <v>786935.83</v>
      </c>
      <c r="M12" s="7">
        <f t="shared" si="1"/>
        <v>10386.530000000001</v>
      </c>
      <c r="N12" s="7">
        <f t="shared" si="1"/>
        <v>787632.02</v>
      </c>
      <c r="O12" s="7">
        <f t="shared" si="1"/>
        <v>10251.86</v>
      </c>
      <c r="P12" s="9">
        <f t="shared" si="1"/>
        <v>803469.2300000001</v>
      </c>
      <c r="Q12" s="9">
        <f t="shared" si="1"/>
        <v>10251.86</v>
      </c>
      <c r="R12" s="9">
        <f t="shared" si="1"/>
        <v>780489.75000000012</v>
      </c>
      <c r="S12" s="9">
        <f t="shared" si="1"/>
        <v>10192.93</v>
      </c>
      <c r="T12" s="9">
        <f t="shared" si="1"/>
        <v>784742.29000000015</v>
      </c>
      <c r="U12" s="9">
        <f t="shared" si="1"/>
        <v>10157.620000000001</v>
      </c>
      <c r="V12" s="9">
        <f>V9+V10-V11</f>
        <v>785892.88000000012</v>
      </c>
      <c r="W12" s="9">
        <f t="shared" si="1"/>
        <v>10157.620000000001</v>
      </c>
      <c r="X12" s="9">
        <f t="shared" si="1"/>
        <v>807579.45000000019</v>
      </c>
      <c r="Y12" s="9">
        <f t="shared" si="1"/>
        <v>10157.620000000001</v>
      </c>
      <c r="Z12" s="9">
        <f t="shared" si="1"/>
        <v>791237.78000000026</v>
      </c>
      <c r="AA12" s="9">
        <f t="shared" si="1"/>
        <v>10157.620000000001</v>
      </c>
      <c r="AB12" s="9">
        <f t="shared" si="1"/>
        <v>791237.78000000026</v>
      </c>
      <c r="AC12" s="9">
        <f t="shared" si="1"/>
        <v>10157.620000000001</v>
      </c>
      <c r="AD12" s="9">
        <f t="shared" si="1"/>
        <v>791237.78000000026</v>
      </c>
      <c r="AE12" s="9">
        <f t="shared" si="1"/>
        <v>10157.620000000001</v>
      </c>
      <c r="AF12" s="8">
        <f>SUM(H12:AD12)</f>
        <v>9585708.8200000003</v>
      </c>
    </row>
    <row r="13" spans="1:32">
      <c r="A13" s="1"/>
      <c r="B13" s="62"/>
      <c r="C13" s="63"/>
      <c r="D13" s="63"/>
      <c r="E13" s="63"/>
      <c r="F13" s="63"/>
      <c r="G13" s="64"/>
      <c r="H13" s="41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2"/>
      <c r="AF13" s="1"/>
    </row>
    <row r="14" spans="1:32">
      <c r="A14" s="1"/>
      <c r="B14" s="47" t="s">
        <v>19</v>
      </c>
      <c r="C14" s="48"/>
      <c r="D14" s="48"/>
      <c r="E14" s="48"/>
      <c r="F14" s="48"/>
      <c r="G14" s="49"/>
      <c r="H14" s="41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2"/>
      <c r="AF14" s="1"/>
    </row>
    <row r="15" spans="1:32">
      <c r="A15" s="1">
        <v>2</v>
      </c>
      <c r="B15" s="59" t="s">
        <v>28</v>
      </c>
      <c r="C15" s="60"/>
      <c r="D15" s="60"/>
      <c r="E15" s="60"/>
      <c r="F15" s="60"/>
      <c r="G15" s="61"/>
      <c r="H15" s="41">
        <f>SUM(H16:I50)</f>
        <v>1508.5</v>
      </c>
      <c r="I15" s="42"/>
      <c r="J15" s="41">
        <f t="shared" ref="J15" si="2">SUM(J16:K50)</f>
        <v>12477.75</v>
      </c>
      <c r="K15" s="42"/>
      <c r="L15" s="41">
        <f>SUM(L16:M50)</f>
        <v>574</v>
      </c>
      <c r="M15" s="42"/>
      <c r="N15" s="41">
        <f>SUM(N16:O50)</f>
        <v>4387.79</v>
      </c>
      <c r="O15" s="42"/>
      <c r="P15" s="41">
        <f t="shared" ref="P15" si="3">SUM(P16:Q50)</f>
        <v>582</v>
      </c>
      <c r="Q15" s="42"/>
      <c r="R15" s="41">
        <f t="shared" ref="R15" si="4">SUM(R16:S50)</f>
        <v>0</v>
      </c>
      <c r="S15" s="42"/>
      <c r="T15" s="41">
        <f>SUM(T16:U50)</f>
        <v>709</v>
      </c>
      <c r="U15" s="42"/>
      <c r="V15" s="41">
        <f>SUM(V16:W50)</f>
        <v>7010</v>
      </c>
      <c r="W15" s="42"/>
      <c r="X15" s="41">
        <f t="shared" ref="X15" si="5">SUM(X16:Y50)</f>
        <v>6593.44</v>
      </c>
      <c r="Y15" s="42"/>
      <c r="Z15" s="41">
        <f>SUM(Z16:AA50)</f>
        <v>0</v>
      </c>
      <c r="AA15" s="42"/>
      <c r="AB15" s="41">
        <f>SUM(AB16:AC50)</f>
        <v>0</v>
      </c>
      <c r="AC15" s="42"/>
      <c r="AD15" s="41">
        <f>SUM(AD16:AE50)</f>
        <v>0</v>
      </c>
      <c r="AE15" s="42"/>
      <c r="AF15" s="1">
        <f>SUM(H15:AD15)</f>
        <v>33842.480000000003</v>
      </c>
    </row>
    <row r="16" spans="1:32" ht="29.25" customHeight="1">
      <c r="A16" s="1"/>
      <c r="B16" s="43" t="s">
        <v>43</v>
      </c>
      <c r="C16" s="44"/>
      <c r="D16" s="44"/>
      <c r="E16" s="44"/>
      <c r="F16" s="44"/>
      <c r="G16" s="44"/>
      <c r="H16" s="41">
        <v>833.1</v>
      </c>
      <c r="I16" s="42"/>
      <c r="J16" s="41"/>
      <c r="K16" s="42"/>
      <c r="L16" s="41"/>
      <c r="M16" s="42"/>
      <c r="N16" s="41"/>
      <c r="O16" s="42"/>
      <c r="P16" s="41"/>
      <c r="Q16" s="42"/>
      <c r="R16" s="41"/>
      <c r="S16" s="42"/>
      <c r="T16" s="41"/>
      <c r="U16" s="42"/>
      <c r="V16" s="41"/>
      <c r="W16" s="42"/>
      <c r="X16" s="41"/>
      <c r="Y16" s="42"/>
      <c r="Z16" s="41"/>
      <c r="AA16" s="42"/>
      <c r="AB16" s="41"/>
      <c r="AC16" s="42"/>
      <c r="AD16" s="41"/>
      <c r="AE16" s="42"/>
      <c r="AF16" s="1"/>
    </row>
    <row r="17" spans="1:32" ht="29.25" customHeight="1">
      <c r="A17" s="1"/>
      <c r="B17" s="50" t="s">
        <v>44</v>
      </c>
      <c r="C17" s="51"/>
      <c r="D17" s="51"/>
      <c r="E17" s="51"/>
      <c r="F17" s="51"/>
      <c r="G17" s="52"/>
      <c r="H17" s="41">
        <v>675.4</v>
      </c>
      <c r="I17" s="42"/>
      <c r="J17" s="41"/>
      <c r="K17" s="42"/>
      <c r="L17" s="41"/>
      <c r="M17" s="42"/>
      <c r="N17" s="41"/>
      <c r="O17" s="42"/>
      <c r="P17" s="41"/>
      <c r="Q17" s="42"/>
      <c r="R17" s="41"/>
      <c r="S17" s="42"/>
      <c r="T17" s="41"/>
      <c r="U17" s="42"/>
      <c r="V17" s="41"/>
      <c r="W17" s="42"/>
      <c r="X17" s="41"/>
      <c r="Y17" s="42"/>
      <c r="Z17" s="41"/>
      <c r="AA17" s="42"/>
      <c r="AB17" s="41"/>
      <c r="AC17" s="42"/>
      <c r="AD17" s="41"/>
      <c r="AE17" s="42"/>
      <c r="AF17" s="1"/>
    </row>
    <row r="18" spans="1:32" ht="29.25" customHeight="1">
      <c r="A18" s="1"/>
      <c r="B18" s="50" t="s">
        <v>45</v>
      </c>
      <c r="C18" s="51"/>
      <c r="D18" s="51"/>
      <c r="E18" s="51"/>
      <c r="F18" s="51"/>
      <c r="G18" s="52"/>
      <c r="H18" s="41"/>
      <c r="I18" s="46"/>
      <c r="J18" s="41">
        <v>8959.5499999999993</v>
      </c>
      <c r="K18" s="46"/>
      <c r="L18" s="41"/>
      <c r="M18" s="46"/>
      <c r="N18" s="41"/>
      <c r="O18" s="46"/>
      <c r="P18" s="41"/>
      <c r="Q18" s="46"/>
      <c r="R18" s="41"/>
      <c r="S18" s="46"/>
      <c r="T18" s="41"/>
      <c r="U18" s="46"/>
      <c r="V18" s="41"/>
      <c r="W18" s="46"/>
      <c r="X18" s="41"/>
      <c r="Y18" s="46"/>
      <c r="Z18" s="41"/>
      <c r="AA18" s="46"/>
      <c r="AB18" s="41"/>
      <c r="AC18" s="46"/>
      <c r="AD18" s="41"/>
      <c r="AE18" s="46"/>
      <c r="AF18" s="1"/>
    </row>
    <row r="19" spans="1:32" ht="27" customHeight="1">
      <c r="A19" s="1"/>
      <c r="B19" s="43" t="s">
        <v>46</v>
      </c>
      <c r="C19" s="44"/>
      <c r="D19" s="44"/>
      <c r="E19" s="44"/>
      <c r="F19" s="44"/>
      <c r="G19" s="45"/>
      <c r="H19" s="41"/>
      <c r="I19" s="42"/>
      <c r="J19" s="41">
        <v>1420.5</v>
      </c>
      <c r="K19" s="42"/>
      <c r="L19" s="41"/>
      <c r="M19" s="42"/>
      <c r="N19" s="41"/>
      <c r="O19" s="42"/>
      <c r="P19" s="41"/>
      <c r="Q19" s="42"/>
      <c r="R19" s="41"/>
      <c r="S19" s="42"/>
      <c r="T19" s="41"/>
      <c r="U19" s="42"/>
      <c r="V19" s="41"/>
      <c r="W19" s="42"/>
      <c r="X19" s="41"/>
      <c r="Y19" s="42"/>
      <c r="Z19" s="41"/>
      <c r="AA19" s="42"/>
      <c r="AB19" s="41"/>
      <c r="AC19" s="42"/>
      <c r="AD19" s="41"/>
      <c r="AE19" s="42"/>
      <c r="AF19" s="1"/>
    </row>
    <row r="20" spans="1:32" ht="29.25" customHeight="1">
      <c r="A20" s="1"/>
      <c r="B20" s="50" t="s">
        <v>47</v>
      </c>
      <c r="C20" s="51"/>
      <c r="D20" s="51"/>
      <c r="E20" s="51"/>
      <c r="F20" s="51"/>
      <c r="G20" s="52"/>
      <c r="H20" s="65"/>
      <c r="I20" s="65"/>
      <c r="J20" s="65">
        <v>1600.7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1"/>
    </row>
    <row r="21" spans="1:32" ht="29.25" customHeight="1">
      <c r="A21" s="1"/>
      <c r="B21" s="43" t="s">
        <v>48</v>
      </c>
      <c r="C21" s="44"/>
      <c r="D21" s="44"/>
      <c r="E21" s="44"/>
      <c r="F21" s="44"/>
      <c r="G21" s="45"/>
      <c r="H21" s="65"/>
      <c r="I21" s="65"/>
      <c r="J21" s="65">
        <v>497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1"/>
    </row>
    <row r="22" spans="1:32" ht="29.25" customHeight="1">
      <c r="A22" s="1"/>
      <c r="B22" s="43" t="s">
        <v>49</v>
      </c>
      <c r="C22" s="44"/>
      <c r="D22" s="44"/>
      <c r="E22" s="44"/>
      <c r="F22" s="44"/>
      <c r="G22" s="45"/>
      <c r="H22" s="25"/>
      <c r="I22" s="26"/>
      <c r="J22" s="41"/>
      <c r="K22" s="42"/>
      <c r="L22" s="41">
        <v>574</v>
      </c>
      <c r="M22" s="42"/>
      <c r="N22" s="41"/>
      <c r="O22" s="42"/>
      <c r="P22" s="25"/>
      <c r="Q22" s="26"/>
      <c r="R22" s="25"/>
      <c r="S22" s="26"/>
      <c r="T22" s="25"/>
      <c r="U22" s="26"/>
      <c r="V22" s="25"/>
      <c r="W22" s="26"/>
      <c r="X22" s="25"/>
      <c r="Y22" s="26"/>
      <c r="Z22" s="25"/>
      <c r="AA22" s="26"/>
      <c r="AB22" s="25"/>
      <c r="AC22" s="26"/>
      <c r="AD22" s="25"/>
      <c r="AE22" s="26"/>
      <c r="AF22" s="1"/>
    </row>
    <row r="23" spans="1:32" ht="29.25" customHeight="1">
      <c r="A23" s="1"/>
      <c r="B23" s="43" t="s">
        <v>50</v>
      </c>
      <c r="C23" s="44"/>
      <c r="D23" s="44"/>
      <c r="E23" s="44"/>
      <c r="F23" s="44"/>
      <c r="G23" s="45"/>
      <c r="H23" s="41"/>
      <c r="I23" s="46"/>
      <c r="J23" s="41"/>
      <c r="K23" s="46"/>
      <c r="L23" s="41"/>
      <c r="M23" s="46"/>
      <c r="N23" s="41">
        <v>732</v>
      </c>
      <c r="O23" s="46"/>
      <c r="P23" s="41"/>
      <c r="Q23" s="46"/>
      <c r="R23" s="41"/>
      <c r="S23" s="46"/>
      <c r="T23" s="41"/>
      <c r="U23" s="46"/>
      <c r="V23" s="41"/>
      <c r="W23" s="46"/>
      <c r="X23" s="41"/>
      <c r="Y23" s="46"/>
      <c r="Z23" s="41"/>
      <c r="AA23" s="46"/>
      <c r="AB23" s="41"/>
      <c r="AC23" s="46"/>
      <c r="AD23" s="41"/>
      <c r="AE23" s="46"/>
      <c r="AF23" s="1"/>
    </row>
    <row r="24" spans="1:32" ht="29.25" customHeight="1">
      <c r="A24" s="1"/>
      <c r="B24" s="43" t="s">
        <v>51</v>
      </c>
      <c r="C24" s="44"/>
      <c r="D24" s="44"/>
      <c r="E24" s="44"/>
      <c r="F24" s="44"/>
      <c r="G24" s="45"/>
      <c r="H24" s="41"/>
      <c r="I24" s="42"/>
      <c r="J24" s="41"/>
      <c r="K24" s="42"/>
      <c r="L24" s="41"/>
      <c r="M24" s="42"/>
      <c r="N24" s="41">
        <v>1885.19</v>
      </c>
      <c r="O24" s="42"/>
      <c r="P24" s="41"/>
      <c r="Q24" s="42"/>
      <c r="R24" s="41"/>
      <c r="S24" s="42"/>
      <c r="T24" s="41"/>
      <c r="U24" s="42"/>
      <c r="V24" s="41"/>
      <c r="W24" s="42"/>
      <c r="X24" s="41"/>
      <c r="Y24" s="42"/>
      <c r="Z24" s="41"/>
      <c r="AA24" s="42"/>
      <c r="AB24" s="41"/>
      <c r="AC24" s="42"/>
      <c r="AD24" s="41"/>
      <c r="AE24" s="42"/>
      <c r="AF24" s="1"/>
    </row>
    <row r="25" spans="1:32" ht="36" customHeight="1">
      <c r="A25" s="1"/>
      <c r="B25" s="43" t="s">
        <v>52</v>
      </c>
      <c r="C25" s="44"/>
      <c r="D25" s="44"/>
      <c r="E25" s="44"/>
      <c r="F25" s="44"/>
      <c r="G25" s="45"/>
      <c r="H25" s="41"/>
      <c r="I25" s="42"/>
      <c r="J25" s="41"/>
      <c r="K25" s="42"/>
      <c r="L25" s="41"/>
      <c r="M25" s="42"/>
      <c r="N25" s="41">
        <v>1770.6</v>
      </c>
      <c r="O25" s="42"/>
      <c r="P25" s="41"/>
      <c r="Q25" s="42"/>
      <c r="R25" s="41"/>
      <c r="S25" s="42"/>
      <c r="T25" s="41"/>
      <c r="U25" s="42"/>
      <c r="V25" s="41"/>
      <c r="W25" s="42"/>
      <c r="X25" s="41"/>
      <c r="Y25" s="42"/>
      <c r="Z25" s="41"/>
      <c r="AA25" s="42"/>
      <c r="AB25" s="41"/>
      <c r="AC25" s="42"/>
      <c r="AD25" s="41"/>
      <c r="AE25" s="42"/>
      <c r="AF25" s="1"/>
    </row>
    <row r="26" spans="1:32" ht="29.25" customHeight="1">
      <c r="A26" s="1"/>
      <c r="B26" s="43" t="s">
        <v>53</v>
      </c>
      <c r="C26" s="44"/>
      <c r="D26" s="44"/>
      <c r="E26" s="44"/>
      <c r="F26" s="44"/>
      <c r="G26" s="45"/>
      <c r="H26" s="10"/>
      <c r="I26" s="11"/>
      <c r="J26" s="10"/>
      <c r="K26" s="11"/>
      <c r="L26" s="10"/>
      <c r="M26" s="11"/>
      <c r="N26" s="41"/>
      <c r="O26" s="42"/>
      <c r="P26" s="41">
        <v>582</v>
      </c>
      <c r="Q26" s="42"/>
      <c r="R26" s="41"/>
      <c r="S26" s="42"/>
      <c r="T26" s="41"/>
      <c r="U26" s="42"/>
      <c r="V26" s="41"/>
      <c r="W26" s="42"/>
      <c r="X26" s="10"/>
      <c r="Y26" s="11"/>
      <c r="Z26" s="10"/>
      <c r="AA26" s="11"/>
      <c r="AB26" s="10"/>
      <c r="AC26" s="11"/>
      <c r="AD26" s="10"/>
      <c r="AE26" s="11"/>
      <c r="AF26" s="1"/>
    </row>
    <row r="27" spans="1:32" ht="29.25" customHeight="1">
      <c r="A27" s="1"/>
      <c r="B27" s="43" t="s">
        <v>54</v>
      </c>
      <c r="C27" s="44"/>
      <c r="D27" s="44"/>
      <c r="E27" s="44"/>
      <c r="F27" s="44"/>
      <c r="G27" s="45"/>
      <c r="H27" s="41"/>
      <c r="I27" s="42"/>
      <c r="J27" s="41"/>
      <c r="K27" s="42"/>
      <c r="L27" s="41"/>
      <c r="M27" s="42"/>
      <c r="N27" s="41"/>
      <c r="O27" s="42"/>
      <c r="P27" s="41"/>
      <c r="Q27" s="42"/>
      <c r="R27" s="41"/>
      <c r="S27" s="42"/>
      <c r="T27" s="41">
        <v>709</v>
      </c>
      <c r="U27" s="42"/>
      <c r="V27" s="41"/>
      <c r="W27" s="42"/>
      <c r="X27" s="41"/>
      <c r="Y27" s="42"/>
      <c r="Z27" s="41"/>
      <c r="AA27" s="42"/>
      <c r="AB27" s="41"/>
      <c r="AC27" s="42"/>
      <c r="AD27" s="41"/>
      <c r="AE27" s="42"/>
      <c r="AF27" s="1"/>
    </row>
    <row r="28" spans="1:32" ht="29.25" customHeight="1">
      <c r="A28" s="1"/>
      <c r="B28" s="43" t="s">
        <v>55</v>
      </c>
      <c r="C28" s="44"/>
      <c r="D28" s="44"/>
      <c r="E28" s="44"/>
      <c r="F28" s="44"/>
      <c r="G28" s="45"/>
      <c r="H28" s="41"/>
      <c r="I28" s="42"/>
      <c r="J28" s="41"/>
      <c r="K28" s="42"/>
      <c r="L28" s="41"/>
      <c r="M28" s="42"/>
      <c r="N28" s="41"/>
      <c r="O28" s="42"/>
      <c r="P28" s="41"/>
      <c r="Q28" s="42"/>
      <c r="R28" s="41"/>
      <c r="S28" s="42"/>
      <c r="T28" s="41"/>
      <c r="U28" s="42"/>
      <c r="V28" s="41">
        <v>6424</v>
      </c>
      <c r="W28" s="42"/>
      <c r="X28" s="41"/>
      <c r="Y28" s="42"/>
      <c r="Z28" s="41"/>
      <c r="AA28" s="42"/>
      <c r="AB28" s="41"/>
      <c r="AC28" s="42"/>
      <c r="AD28" s="41"/>
      <c r="AE28" s="42"/>
      <c r="AF28" s="1"/>
    </row>
    <row r="29" spans="1:32" ht="29.25" customHeight="1">
      <c r="A29" s="1"/>
      <c r="B29" s="43" t="s">
        <v>56</v>
      </c>
      <c r="C29" s="44"/>
      <c r="D29" s="44"/>
      <c r="E29" s="44"/>
      <c r="F29" s="44"/>
      <c r="G29" s="45"/>
      <c r="H29" s="27"/>
      <c r="I29" s="28"/>
      <c r="J29" s="27"/>
      <c r="K29" s="28"/>
      <c r="L29" s="27"/>
      <c r="M29" s="28"/>
      <c r="N29" s="27"/>
      <c r="O29" s="28"/>
      <c r="P29" s="41"/>
      <c r="Q29" s="42"/>
      <c r="R29" s="41"/>
      <c r="S29" s="42"/>
      <c r="T29" s="41"/>
      <c r="U29" s="42"/>
      <c r="V29" s="41">
        <v>586</v>
      </c>
      <c r="W29" s="42"/>
      <c r="X29" s="27"/>
      <c r="Y29" s="28"/>
      <c r="Z29" s="27"/>
      <c r="AA29" s="28"/>
      <c r="AB29" s="27"/>
      <c r="AC29" s="28"/>
      <c r="AD29" s="27"/>
      <c r="AE29" s="28"/>
      <c r="AF29" s="1"/>
    </row>
    <row r="30" spans="1:32" ht="49.5" customHeight="1">
      <c r="A30" s="1"/>
      <c r="B30" s="43" t="s">
        <v>57</v>
      </c>
      <c r="C30" s="44"/>
      <c r="D30" s="44"/>
      <c r="E30" s="44"/>
      <c r="F30" s="44"/>
      <c r="G30" s="45"/>
      <c r="H30" s="27"/>
      <c r="I30" s="28"/>
      <c r="J30" s="27"/>
      <c r="K30" s="28"/>
      <c r="L30" s="27"/>
      <c r="M30" s="28"/>
      <c r="N30" s="27"/>
      <c r="O30" s="28"/>
      <c r="P30" s="41"/>
      <c r="Q30" s="42"/>
      <c r="R30" s="41"/>
      <c r="S30" s="42"/>
      <c r="T30" s="41"/>
      <c r="U30" s="42"/>
      <c r="V30" s="27"/>
      <c r="W30" s="28"/>
      <c r="X30" s="41">
        <v>6593.44</v>
      </c>
      <c r="Y30" s="42"/>
      <c r="Z30" s="27"/>
      <c r="AA30" s="28"/>
      <c r="AB30" s="27"/>
      <c r="AC30" s="28"/>
      <c r="AD30" s="27"/>
      <c r="AE30" s="28"/>
      <c r="AF30" s="1"/>
    </row>
    <row r="31" spans="1:32" ht="29.25" customHeight="1">
      <c r="A31" s="1"/>
      <c r="B31" s="43"/>
      <c r="C31" s="44"/>
      <c r="D31" s="44"/>
      <c r="E31" s="44"/>
      <c r="F31" s="44"/>
      <c r="G31" s="45"/>
      <c r="H31" s="41"/>
      <c r="I31" s="42"/>
      <c r="J31" s="41"/>
      <c r="K31" s="42"/>
      <c r="L31" s="41"/>
      <c r="M31" s="42"/>
      <c r="N31" s="41"/>
      <c r="O31" s="42"/>
      <c r="P31" s="41"/>
      <c r="Q31" s="42"/>
      <c r="R31" s="41"/>
      <c r="S31" s="42"/>
      <c r="T31" s="41"/>
      <c r="U31" s="42"/>
      <c r="V31" s="41"/>
      <c r="W31" s="42"/>
      <c r="X31" s="41"/>
      <c r="Y31" s="42"/>
      <c r="Z31" s="41"/>
      <c r="AA31" s="42"/>
      <c r="AB31" s="41"/>
      <c r="AC31" s="42"/>
      <c r="AD31" s="41"/>
      <c r="AE31" s="42"/>
      <c r="AF31" s="1"/>
    </row>
    <row r="32" spans="1:32" ht="29.25" customHeight="1">
      <c r="A32" s="1"/>
      <c r="B32" s="43"/>
      <c r="C32" s="44"/>
      <c r="D32" s="44"/>
      <c r="E32" s="44"/>
      <c r="F32" s="44"/>
      <c r="G32" s="45"/>
      <c r="H32" s="29"/>
      <c r="I32" s="30"/>
      <c r="J32" s="29"/>
      <c r="K32" s="30"/>
      <c r="L32" s="29"/>
      <c r="M32" s="30"/>
      <c r="N32" s="29"/>
      <c r="O32" s="30"/>
      <c r="P32" s="29"/>
      <c r="Q32" s="30"/>
      <c r="R32" s="41"/>
      <c r="S32" s="42"/>
      <c r="T32" s="41"/>
      <c r="U32" s="42"/>
      <c r="V32" s="41"/>
      <c r="W32" s="42"/>
      <c r="X32" s="29"/>
      <c r="Y32" s="30"/>
      <c r="Z32" s="29"/>
      <c r="AA32" s="30"/>
      <c r="AB32" s="29"/>
      <c r="AC32" s="30"/>
      <c r="AD32" s="29"/>
      <c r="AE32" s="30"/>
      <c r="AF32" s="1"/>
    </row>
    <row r="33" spans="1:32" ht="29.25" customHeight="1">
      <c r="A33" s="1"/>
      <c r="B33" s="43"/>
      <c r="C33" s="44"/>
      <c r="D33" s="44"/>
      <c r="E33" s="44"/>
      <c r="F33" s="44"/>
      <c r="G33" s="45"/>
      <c r="H33" s="31"/>
      <c r="I33" s="32"/>
      <c r="J33" s="31"/>
      <c r="K33" s="32"/>
      <c r="L33" s="31"/>
      <c r="M33" s="32"/>
      <c r="N33" s="31"/>
      <c r="O33" s="32"/>
      <c r="P33" s="31"/>
      <c r="Q33" s="32"/>
      <c r="R33" s="31"/>
      <c r="S33" s="32"/>
      <c r="T33" s="41"/>
      <c r="U33" s="42"/>
      <c r="V33" s="31"/>
      <c r="W33" s="32"/>
      <c r="X33" s="41"/>
      <c r="Y33" s="42"/>
      <c r="Z33" s="31"/>
      <c r="AA33" s="32"/>
      <c r="AB33" s="31"/>
      <c r="AC33" s="32"/>
      <c r="AD33" s="31"/>
      <c r="AE33" s="32"/>
      <c r="AF33" s="1"/>
    </row>
    <row r="34" spans="1:32" ht="36.75" customHeight="1">
      <c r="A34" s="1"/>
      <c r="B34" s="43"/>
      <c r="C34" s="44"/>
      <c r="D34" s="44"/>
      <c r="E34" s="44"/>
      <c r="F34" s="44"/>
      <c r="G34" s="45"/>
      <c r="H34" s="31"/>
      <c r="I34" s="32"/>
      <c r="J34" s="31"/>
      <c r="K34" s="32"/>
      <c r="L34" s="31"/>
      <c r="M34" s="32"/>
      <c r="N34" s="31"/>
      <c r="O34" s="32"/>
      <c r="P34" s="31"/>
      <c r="Q34" s="32"/>
      <c r="R34" s="31"/>
      <c r="S34" s="32"/>
      <c r="T34" s="31"/>
      <c r="U34" s="32"/>
      <c r="V34" s="41"/>
      <c r="W34" s="42"/>
      <c r="X34" s="41"/>
      <c r="Y34" s="42"/>
      <c r="Z34" s="31"/>
      <c r="AA34" s="32"/>
      <c r="AB34" s="31"/>
      <c r="AC34" s="32"/>
      <c r="AD34" s="31"/>
      <c r="AE34" s="32"/>
      <c r="AF34" s="1"/>
    </row>
    <row r="35" spans="1:32" ht="29.25" customHeight="1">
      <c r="A35" s="1"/>
      <c r="B35" s="43"/>
      <c r="C35" s="44"/>
      <c r="D35" s="44"/>
      <c r="E35" s="44"/>
      <c r="F35" s="44"/>
      <c r="G35" s="45"/>
      <c r="H35" s="31"/>
      <c r="I35" s="32"/>
      <c r="J35" s="31"/>
      <c r="K35" s="32"/>
      <c r="L35" s="31"/>
      <c r="M35" s="32"/>
      <c r="N35" s="31"/>
      <c r="O35" s="32"/>
      <c r="P35" s="31"/>
      <c r="Q35" s="32"/>
      <c r="R35" s="31"/>
      <c r="S35" s="32"/>
      <c r="T35" s="31"/>
      <c r="U35" s="32"/>
      <c r="V35" s="41"/>
      <c r="W35" s="42"/>
      <c r="X35" s="41"/>
      <c r="Y35" s="42"/>
      <c r="Z35" s="31"/>
      <c r="AA35" s="32"/>
      <c r="AB35" s="31"/>
      <c r="AC35" s="32"/>
      <c r="AD35" s="31"/>
      <c r="AE35" s="32"/>
      <c r="AF35" s="1"/>
    </row>
    <row r="36" spans="1:32" ht="29.25" customHeight="1">
      <c r="A36" s="1"/>
      <c r="B36" s="43"/>
      <c r="C36" s="44"/>
      <c r="D36" s="44"/>
      <c r="E36" s="44"/>
      <c r="F36" s="44"/>
      <c r="G36" s="45"/>
      <c r="H36" s="12"/>
      <c r="I36" s="13"/>
      <c r="J36" s="12"/>
      <c r="K36" s="13"/>
      <c r="L36" s="12"/>
      <c r="M36" s="13"/>
      <c r="N36" s="12"/>
      <c r="O36" s="13"/>
      <c r="P36" s="12"/>
      <c r="Q36" s="13"/>
      <c r="R36" s="12"/>
      <c r="S36" s="13"/>
      <c r="T36" s="12"/>
      <c r="U36" s="13"/>
      <c r="V36" s="12"/>
      <c r="W36" s="13"/>
      <c r="X36" s="41"/>
      <c r="Y36" s="42"/>
      <c r="Z36" s="41"/>
      <c r="AA36" s="42"/>
      <c r="AB36" s="12"/>
      <c r="AC36" s="13"/>
      <c r="AD36" s="12"/>
      <c r="AE36" s="13"/>
      <c r="AF36" s="1"/>
    </row>
    <row r="37" spans="1:32" ht="29.25" customHeight="1">
      <c r="A37" s="1"/>
      <c r="B37" s="43"/>
      <c r="C37" s="44"/>
      <c r="D37" s="44"/>
      <c r="E37" s="44"/>
      <c r="F37" s="44"/>
      <c r="G37" s="45"/>
      <c r="H37" s="12"/>
      <c r="I37" s="13"/>
      <c r="J37" s="12"/>
      <c r="K37" s="13"/>
      <c r="L37" s="12"/>
      <c r="M37" s="13"/>
      <c r="N37" s="12"/>
      <c r="O37" s="13"/>
      <c r="P37" s="12"/>
      <c r="Q37" s="13"/>
      <c r="R37" s="12"/>
      <c r="S37" s="13"/>
      <c r="T37" s="12"/>
      <c r="U37" s="13"/>
      <c r="V37" s="12"/>
      <c r="W37" s="13"/>
      <c r="X37" s="41"/>
      <c r="Y37" s="42"/>
      <c r="Z37" s="41"/>
      <c r="AA37" s="42"/>
      <c r="AB37" s="12"/>
      <c r="AC37" s="13"/>
      <c r="AD37" s="12"/>
      <c r="AE37" s="13"/>
      <c r="AF37" s="1"/>
    </row>
    <row r="38" spans="1:32" ht="29.25" customHeight="1">
      <c r="A38" s="1"/>
      <c r="B38" s="43"/>
      <c r="C38" s="44"/>
      <c r="D38" s="44"/>
      <c r="E38" s="44"/>
      <c r="F38" s="44"/>
      <c r="G38" s="45"/>
      <c r="H38" s="33"/>
      <c r="I38" s="34"/>
      <c r="J38" s="33"/>
      <c r="K38" s="34"/>
      <c r="L38" s="33"/>
      <c r="M38" s="34"/>
      <c r="N38" s="33"/>
      <c r="O38" s="34"/>
      <c r="P38" s="33"/>
      <c r="Q38" s="34"/>
      <c r="R38" s="33"/>
      <c r="S38" s="34"/>
      <c r="T38" s="33"/>
      <c r="U38" s="34"/>
      <c r="V38" s="33"/>
      <c r="W38" s="34"/>
      <c r="X38" s="41"/>
      <c r="Y38" s="42"/>
      <c r="Z38" s="41"/>
      <c r="AA38" s="42"/>
      <c r="AB38" s="33"/>
      <c r="AC38" s="34"/>
      <c r="AD38" s="33"/>
      <c r="AE38" s="34"/>
      <c r="AF38" s="1"/>
    </row>
    <row r="39" spans="1:32" ht="29.25" customHeight="1">
      <c r="A39" s="1"/>
      <c r="B39" s="43"/>
      <c r="C39" s="44"/>
      <c r="D39" s="44"/>
      <c r="E39" s="44"/>
      <c r="F39" s="44"/>
      <c r="G39" s="45"/>
      <c r="H39" s="33"/>
      <c r="I39" s="34"/>
      <c r="J39" s="33"/>
      <c r="K39" s="34"/>
      <c r="L39" s="33"/>
      <c r="M39" s="34"/>
      <c r="N39" s="33"/>
      <c r="O39" s="34"/>
      <c r="P39" s="33"/>
      <c r="Q39" s="34"/>
      <c r="R39" s="33"/>
      <c r="S39" s="34"/>
      <c r="T39" s="33"/>
      <c r="U39" s="34"/>
      <c r="V39" s="33"/>
      <c r="W39" s="34"/>
      <c r="X39" s="33"/>
      <c r="Y39" s="34"/>
      <c r="Z39" s="41"/>
      <c r="AA39" s="42"/>
      <c r="AB39" s="41"/>
      <c r="AC39" s="42"/>
      <c r="AD39" s="33"/>
      <c r="AE39" s="34"/>
      <c r="AF39" s="1"/>
    </row>
    <row r="40" spans="1:32" ht="36" customHeight="1">
      <c r="A40" s="1"/>
      <c r="B40" s="43"/>
      <c r="C40" s="44"/>
      <c r="D40" s="44"/>
      <c r="E40" s="44"/>
      <c r="F40" s="44"/>
      <c r="G40" s="45"/>
      <c r="H40" s="12"/>
      <c r="I40" s="13"/>
      <c r="J40" s="12"/>
      <c r="K40" s="13"/>
      <c r="L40" s="12"/>
      <c r="M40" s="13"/>
      <c r="N40" s="12"/>
      <c r="O40" s="13"/>
      <c r="P40" s="12"/>
      <c r="Q40" s="13"/>
      <c r="R40" s="12"/>
      <c r="S40" s="13"/>
      <c r="T40" s="12"/>
      <c r="U40" s="13"/>
      <c r="V40" s="12"/>
      <c r="W40" s="13"/>
      <c r="X40" s="41"/>
      <c r="Y40" s="42"/>
      <c r="Z40" s="41"/>
      <c r="AA40" s="42"/>
      <c r="AB40" s="41"/>
      <c r="AC40" s="42"/>
      <c r="AD40" s="12"/>
      <c r="AE40" s="13"/>
      <c r="AF40" s="1"/>
    </row>
    <row r="41" spans="1:32" ht="36" customHeight="1">
      <c r="A41" s="1"/>
      <c r="B41" s="43"/>
      <c r="C41" s="44"/>
      <c r="D41" s="44"/>
      <c r="E41" s="44"/>
      <c r="F41" s="44"/>
      <c r="G41" s="45"/>
      <c r="H41" s="35"/>
      <c r="I41" s="36"/>
      <c r="J41" s="35"/>
      <c r="K41" s="36"/>
      <c r="L41" s="35"/>
      <c r="M41" s="36"/>
      <c r="N41" s="35"/>
      <c r="O41" s="36"/>
      <c r="P41" s="35"/>
      <c r="Q41" s="36"/>
      <c r="R41" s="35"/>
      <c r="S41" s="36"/>
      <c r="T41" s="35"/>
      <c r="U41" s="36"/>
      <c r="V41" s="35"/>
      <c r="W41" s="36"/>
      <c r="X41" s="35"/>
      <c r="Y41" s="36"/>
      <c r="Z41" s="41"/>
      <c r="AA41" s="42"/>
      <c r="AB41" s="41"/>
      <c r="AC41" s="42"/>
      <c r="AD41" s="41"/>
      <c r="AE41" s="42"/>
      <c r="AF41" s="1"/>
    </row>
    <row r="42" spans="1:32" ht="36" customHeight="1">
      <c r="A42" s="1"/>
      <c r="B42" s="43"/>
      <c r="C42" s="44"/>
      <c r="D42" s="44"/>
      <c r="E42" s="44"/>
      <c r="F42" s="44"/>
      <c r="G42" s="45"/>
      <c r="H42" s="35"/>
      <c r="I42" s="36"/>
      <c r="J42" s="35"/>
      <c r="K42" s="36"/>
      <c r="L42" s="35"/>
      <c r="M42" s="36"/>
      <c r="N42" s="35"/>
      <c r="O42" s="36"/>
      <c r="P42" s="35"/>
      <c r="Q42" s="36"/>
      <c r="R42" s="35"/>
      <c r="S42" s="36"/>
      <c r="T42" s="35"/>
      <c r="U42" s="36"/>
      <c r="V42" s="35"/>
      <c r="W42" s="36"/>
      <c r="X42" s="35"/>
      <c r="Y42" s="36"/>
      <c r="Z42" s="35"/>
      <c r="AA42" s="36"/>
      <c r="AB42" s="41"/>
      <c r="AC42" s="42"/>
      <c r="AD42" s="41"/>
      <c r="AE42" s="42"/>
      <c r="AF42" s="1"/>
    </row>
    <row r="43" spans="1:32" ht="36" customHeight="1">
      <c r="A43" s="1"/>
      <c r="B43" s="43"/>
      <c r="C43" s="44"/>
      <c r="D43" s="44"/>
      <c r="E43" s="44"/>
      <c r="F43" s="44"/>
      <c r="G43" s="45"/>
      <c r="H43" s="35"/>
      <c r="I43" s="36"/>
      <c r="J43" s="35"/>
      <c r="K43" s="36"/>
      <c r="L43" s="35"/>
      <c r="M43" s="36"/>
      <c r="N43" s="35"/>
      <c r="O43" s="36"/>
      <c r="P43" s="35"/>
      <c r="Q43" s="36"/>
      <c r="R43" s="35"/>
      <c r="S43" s="36"/>
      <c r="T43" s="35"/>
      <c r="U43" s="36"/>
      <c r="V43" s="35"/>
      <c r="W43" s="36"/>
      <c r="X43" s="35"/>
      <c r="Y43" s="36"/>
      <c r="Z43" s="35"/>
      <c r="AA43" s="36"/>
      <c r="AB43" s="41"/>
      <c r="AC43" s="42"/>
      <c r="AD43" s="35"/>
      <c r="AE43" s="36"/>
      <c r="AF43" s="1"/>
    </row>
    <row r="44" spans="1:32" ht="33.75" customHeight="1">
      <c r="A44" s="1"/>
      <c r="B44" s="43"/>
      <c r="C44" s="44"/>
      <c r="D44" s="44"/>
      <c r="E44" s="44"/>
      <c r="F44" s="44"/>
      <c r="G44" s="45"/>
      <c r="H44" s="14"/>
      <c r="I44" s="15"/>
      <c r="J44" s="14"/>
      <c r="K44" s="15"/>
      <c r="L44" s="14"/>
      <c r="M44" s="15"/>
      <c r="N44" s="14"/>
      <c r="O44" s="15"/>
      <c r="P44" s="14"/>
      <c r="Q44" s="15"/>
      <c r="R44" s="14"/>
      <c r="S44" s="15"/>
      <c r="T44" s="14"/>
      <c r="U44" s="15"/>
      <c r="V44" s="14"/>
      <c r="W44" s="15"/>
      <c r="X44" s="41"/>
      <c r="Y44" s="42"/>
      <c r="Z44" s="41"/>
      <c r="AA44" s="42"/>
      <c r="AB44" s="41"/>
      <c r="AC44" s="42"/>
      <c r="AD44" s="41"/>
      <c r="AE44" s="42"/>
      <c r="AF44" s="1"/>
    </row>
    <row r="45" spans="1:32" ht="30" customHeight="1">
      <c r="A45" s="1"/>
      <c r="B45" s="43"/>
      <c r="C45" s="44"/>
      <c r="D45" s="44"/>
      <c r="E45" s="44"/>
      <c r="F45" s="44"/>
      <c r="G45" s="45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41"/>
      <c r="AC45" s="42"/>
      <c r="AD45" s="41"/>
      <c r="AE45" s="42"/>
      <c r="AF45" s="1"/>
    </row>
    <row r="46" spans="1:32" ht="33" customHeight="1">
      <c r="A46" s="1"/>
      <c r="B46" s="43"/>
      <c r="C46" s="44"/>
      <c r="D46" s="44"/>
      <c r="E46" s="44"/>
      <c r="F46" s="44"/>
      <c r="G46" s="45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41"/>
      <c r="AC46" s="42"/>
      <c r="AD46" s="41"/>
      <c r="AE46" s="42"/>
      <c r="AF46" s="1"/>
    </row>
    <row r="47" spans="1:32" ht="30" customHeight="1">
      <c r="A47" s="1"/>
      <c r="B47" s="43"/>
      <c r="C47" s="44"/>
      <c r="D47" s="44"/>
      <c r="E47" s="44"/>
      <c r="F47" s="44"/>
      <c r="G47" s="45"/>
      <c r="H47" s="16"/>
      <c r="I47" s="17"/>
      <c r="J47" s="16"/>
      <c r="K47" s="17"/>
      <c r="L47" s="16"/>
      <c r="M47" s="17"/>
      <c r="N47" s="16"/>
      <c r="O47" s="17"/>
      <c r="P47" s="16"/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/>
      <c r="AC47" s="17"/>
      <c r="AD47" s="41"/>
      <c r="AE47" s="42"/>
      <c r="AF47" s="1"/>
    </row>
    <row r="48" spans="1:32" ht="30" customHeight="1">
      <c r="A48" s="1"/>
      <c r="B48" s="43"/>
      <c r="C48" s="44"/>
      <c r="D48" s="44"/>
      <c r="E48" s="44"/>
      <c r="F48" s="44"/>
      <c r="G48" s="45"/>
      <c r="H48" s="18"/>
      <c r="I48" s="19"/>
      <c r="J48" s="18"/>
      <c r="K48" s="19"/>
      <c r="L48" s="18"/>
      <c r="M48" s="19"/>
      <c r="N48" s="18"/>
      <c r="O48" s="19"/>
      <c r="P48" s="18"/>
      <c r="Q48" s="19"/>
      <c r="R48" s="18"/>
      <c r="S48" s="19"/>
      <c r="T48" s="18"/>
      <c r="U48" s="19"/>
      <c r="V48" s="18"/>
      <c r="W48" s="19"/>
      <c r="X48" s="18"/>
      <c r="Y48" s="19"/>
      <c r="Z48" s="18"/>
      <c r="AA48" s="19"/>
      <c r="AB48" s="18"/>
      <c r="AC48" s="19"/>
      <c r="AD48" s="41"/>
      <c r="AE48" s="42"/>
      <c r="AF48" s="1"/>
    </row>
    <row r="49" spans="1:32" ht="30" customHeight="1">
      <c r="A49" s="1"/>
      <c r="B49" s="43"/>
      <c r="C49" s="44"/>
      <c r="D49" s="44"/>
      <c r="E49" s="44"/>
      <c r="F49" s="44"/>
      <c r="G49" s="45"/>
      <c r="H49" s="18"/>
      <c r="I49" s="19"/>
      <c r="J49" s="18"/>
      <c r="K49" s="19"/>
      <c r="L49" s="18"/>
      <c r="M49" s="19"/>
      <c r="N49" s="18"/>
      <c r="O49" s="19"/>
      <c r="P49" s="18"/>
      <c r="Q49" s="19"/>
      <c r="R49" s="18"/>
      <c r="S49" s="19"/>
      <c r="T49" s="18"/>
      <c r="U49" s="19"/>
      <c r="V49" s="18"/>
      <c r="W49" s="19"/>
      <c r="X49" s="18"/>
      <c r="Y49" s="19"/>
      <c r="Z49" s="18"/>
      <c r="AA49" s="19"/>
      <c r="AB49" s="18"/>
      <c r="AC49" s="19"/>
      <c r="AD49" s="41"/>
      <c r="AE49" s="42"/>
      <c r="AF49" s="1"/>
    </row>
    <row r="50" spans="1:32" ht="31.5" customHeight="1">
      <c r="A50" s="1"/>
      <c r="B50" s="50"/>
      <c r="C50" s="51"/>
      <c r="D50" s="51"/>
      <c r="E50" s="51"/>
      <c r="F50" s="51"/>
      <c r="G50" s="52"/>
      <c r="H50" s="41"/>
      <c r="I50" s="42"/>
      <c r="J50" s="41"/>
      <c r="K50" s="42"/>
      <c r="L50" s="41"/>
      <c r="M50" s="42"/>
      <c r="N50" s="41"/>
      <c r="O50" s="42"/>
      <c r="P50" s="41"/>
      <c r="Q50" s="42"/>
      <c r="R50" s="41"/>
      <c r="S50" s="42"/>
      <c r="T50" s="41"/>
      <c r="U50" s="42"/>
      <c r="V50" s="41"/>
      <c r="W50" s="42"/>
      <c r="X50" s="41"/>
      <c r="Y50" s="42"/>
      <c r="Z50" s="41"/>
      <c r="AA50" s="42"/>
      <c r="AB50" s="41"/>
      <c r="AC50" s="42"/>
      <c r="AD50" s="41"/>
      <c r="AE50" s="42"/>
      <c r="AF50" s="1"/>
    </row>
    <row r="51" spans="1:32">
      <c r="A51" s="1"/>
      <c r="B51" s="50"/>
      <c r="C51" s="51"/>
      <c r="D51" s="51"/>
      <c r="E51" s="51"/>
      <c r="F51" s="51"/>
      <c r="G51" s="52"/>
      <c r="H51" s="70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2"/>
      <c r="AF51" s="1"/>
    </row>
    <row r="52" spans="1:32">
      <c r="A52" s="1">
        <v>3</v>
      </c>
      <c r="B52" s="59" t="s">
        <v>27</v>
      </c>
      <c r="C52" s="60"/>
      <c r="D52" s="60"/>
      <c r="E52" s="60"/>
      <c r="F52" s="60"/>
      <c r="G52" s="61"/>
      <c r="H52" s="41">
        <f>SUM(H53:I61)</f>
        <v>58702.34199999999</v>
      </c>
      <c r="I52" s="42"/>
      <c r="J52" s="41">
        <f>SUM(J53:K61)</f>
        <v>58702.34199999999</v>
      </c>
      <c r="K52" s="42"/>
      <c r="L52" s="41">
        <f>SUM(L53:M61)</f>
        <v>58702.34199999999</v>
      </c>
      <c r="M52" s="42"/>
      <c r="N52" s="41">
        <f>SUM(N53:O61)</f>
        <v>58702.34199999999</v>
      </c>
      <c r="O52" s="42"/>
      <c r="P52" s="41">
        <f>SUM(P53:Q61)</f>
        <v>58702.34199999999</v>
      </c>
      <c r="Q52" s="42"/>
      <c r="R52" s="41">
        <f>SUM(R53:S61)</f>
        <v>58702.34199999999</v>
      </c>
      <c r="S52" s="42"/>
      <c r="T52" s="41">
        <f>SUM(T53:U61)</f>
        <v>58702.34199999999</v>
      </c>
      <c r="U52" s="42"/>
      <c r="V52" s="41">
        <f>SUM(V53:W61)</f>
        <v>58702.34199999999</v>
      </c>
      <c r="W52" s="42"/>
      <c r="X52" s="41">
        <f>SUM(X53:Y61)</f>
        <v>58702.34199999999</v>
      </c>
      <c r="Y52" s="42"/>
      <c r="Z52" s="41">
        <f>SUM(Z53:AA61)</f>
        <v>58702.34199999999</v>
      </c>
      <c r="AA52" s="42"/>
      <c r="AB52" s="41">
        <f>SUM(AB53:AC61)</f>
        <v>58702.34199999999</v>
      </c>
      <c r="AC52" s="42"/>
      <c r="AD52" s="41">
        <f>SUM(AD53:AE61)</f>
        <v>58702.34199999999</v>
      </c>
      <c r="AE52" s="42"/>
      <c r="AF52" s="1">
        <f t="shared" ref="AF52:AF62" si="6">SUM(H52:AD52)</f>
        <v>704428.10399999982</v>
      </c>
    </row>
    <row r="53" spans="1:32">
      <c r="A53" s="1"/>
      <c r="B53" s="58" t="s">
        <v>20</v>
      </c>
      <c r="C53" s="58"/>
      <c r="D53" s="58"/>
      <c r="E53" s="58"/>
      <c r="F53" s="40"/>
      <c r="G53" s="22">
        <v>2.2400000000000002</v>
      </c>
      <c r="H53" s="41">
        <f>G53*Q4</f>
        <v>7653.8560000000007</v>
      </c>
      <c r="I53" s="42"/>
      <c r="J53" s="41">
        <f>G53*Q4</f>
        <v>7653.8560000000007</v>
      </c>
      <c r="K53" s="42"/>
      <c r="L53" s="41">
        <f>G53*Q4</f>
        <v>7653.8560000000007</v>
      </c>
      <c r="M53" s="42"/>
      <c r="N53" s="41">
        <f>G53*Q4</f>
        <v>7653.8560000000007</v>
      </c>
      <c r="O53" s="42"/>
      <c r="P53" s="41">
        <f>G53*Q4</f>
        <v>7653.8560000000007</v>
      </c>
      <c r="Q53" s="42"/>
      <c r="R53" s="41">
        <f>G53*Q4</f>
        <v>7653.8560000000007</v>
      </c>
      <c r="S53" s="42"/>
      <c r="T53" s="41">
        <f>G53*Q4</f>
        <v>7653.8560000000007</v>
      </c>
      <c r="U53" s="42"/>
      <c r="V53" s="41">
        <f>G53*Q4</f>
        <v>7653.8560000000007</v>
      </c>
      <c r="W53" s="42"/>
      <c r="X53" s="41">
        <f>G53*Q4</f>
        <v>7653.8560000000007</v>
      </c>
      <c r="Y53" s="42"/>
      <c r="Z53" s="41">
        <f>G53*Q4</f>
        <v>7653.8560000000007</v>
      </c>
      <c r="AA53" s="42"/>
      <c r="AB53" s="41">
        <f>G53*Q4</f>
        <v>7653.8560000000007</v>
      </c>
      <c r="AC53" s="42"/>
      <c r="AD53" s="41">
        <f>G53*Q4</f>
        <v>7653.8560000000007</v>
      </c>
      <c r="AE53" s="42"/>
      <c r="AF53" s="1">
        <f t="shared" si="6"/>
        <v>91846.272000000012</v>
      </c>
    </row>
    <row r="54" spans="1:32" ht="30.75" customHeight="1">
      <c r="A54" s="1"/>
      <c r="B54" s="50" t="s">
        <v>36</v>
      </c>
      <c r="C54" s="51"/>
      <c r="D54" s="51"/>
      <c r="E54" s="52"/>
      <c r="F54" s="38"/>
      <c r="G54" s="21">
        <v>2.65</v>
      </c>
      <c r="H54" s="41">
        <f>G54*Q4</f>
        <v>9054.7849999999999</v>
      </c>
      <c r="I54" s="42"/>
      <c r="J54" s="41">
        <f>G54*Q4</f>
        <v>9054.7849999999999</v>
      </c>
      <c r="K54" s="42"/>
      <c r="L54" s="41">
        <f>G54*Q4</f>
        <v>9054.7849999999999</v>
      </c>
      <c r="M54" s="42"/>
      <c r="N54" s="41">
        <f>G54*Q4</f>
        <v>9054.7849999999999</v>
      </c>
      <c r="O54" s="42"/>
      <c r="P54" s="41">
        <f>G54*Q4</f>
        <v>9054.7849999999999</v>
      </c>
      <c r="Q54" s="42"/>
      <c r="R54" s="41">
        <f>G54*Q4</f>
        <v>9054.7849999999999</v>
      </c>
      <c r="S54" s="42"/>
      <c r="T54" s="41">
        <f>G54*Q4</f>
        <v>9054.7849999999999</v>
      </c>
      <c r="U54" s="42"/>
      <c r="V54" s="41">
        <f>G54*Q4</f>
        <v>9054.7849999999999</v>
      </c>
      <c r="W54" s="42"/>
      <c r="X54" s="41">
        <f>G54*Q4</f>
        <v>9054.7849999999999</v>
      </c>
      <c r="Y54" s="42"/>
      <c r="Z54" s="41">
        <f>G54*Q4</f>
        <v>9054.7849999999999</v>
      </c>
      <c r="AA54" s="42"/>
      <c r="AB54" s="41">
        <f>G54*Q4</f>
        <v>9054.7849999999999</v>
      </c>
      <c r="AC54" s="42"/>
      <c r="AD54" s="41">
        <f>G54*Q4</f>
        <v>9054.7849999999999</v>
      </c>
      <c r="AE54" s="42"/>
      <c r="AF54" s="1">
        <f t="shared" si="6"/>
        <v>108657.42000000003</v>
      </c>
    </row>
    <row r="55" spans="1:32" ht="27" customHeight="1">
      <c r="A55" s="1"/>
      <c r="B55" s="50" t="s">
        <v>21</v>
      </c>
      <c r="C55" s="51"/>
      <c r="D55" s="51"/>
      <c r="E55" s="52"/>
      <c r="F55" s="38"/>
      <c r="G55" s="21">
        <v>5.67</v>
      </c>
      <c r="H55" s="41">
        <f>G55*Q4</f>
        <v>19373.823</v>
      </c>
      <c r="I55" s="42"/>
      <c r="J55" s="41">
        <f>G55*Q4</f>
        <v>19373.823</v>
      </c>
      <c r="K55" s="42"/>
      <c r="L55" s="41">
        <f>G55*Q4</f>
        <v>19373.823</v>
      </c>
      <c r="M55" s="42"/>
      <c r="N55" s="41">
        <f>G55*Q4</f>
        <v>19373.823</v>
      </c>
      <c r="O55" s="42"/>
      <c r="P55" s="41">
        <f>G55*Q4</f>
        <v>19373.823</v>
      </c>
      <c r="Q55" s="42"/>
      <c r="R55" s="41">
        <f>G55*Q4</f>
        <v>19373.823</v>
      </c>
      <c r="S55" s="42"/>
      <c r="T55" s="41">
        <f>G55*Q4</f>
        <v>19373.823</v>
      </c>
      <c r="U55" s="42"/>
      <c r="V55" s="41">
        <f>G55*Q4</f>
        <v>19373.823</v>
      </c>
      <c r="W55" s="42"/>
      <c r="X55" s="41">
        <f>G55*Q4</f>
        <v>19373.823</v>
      </c>
      <c r="Y55" s="42"/>
      <c r="Z55" s="41">
        <f>G55*Q4</f>
        <v>19373.823</v>
      </c>
      <c r="AA55" s="42"/>
      <c r="AB55" s="41">
        <f>G55*Q4</f>
        <v>19373.823</v>
      </c>
      <c r="AC55" s="42"/>
      <c r="AD55" s="41">
        <f>G55*Q4</f>
        <v>19373.823</v>
      </c>
      <c r="AE55" s="42"/>
      <c r="AF55" s="1">
        <f t="shared" si="6"/>
        <v>232485.87600000002</v>
      </c>
    </row>
    <row r="56" spans="1:32" ht="60" customHeight="1">
      <c r="A56" s="1"/>
      <c r="B56" s="50" t="s">
        <v>22</v>
      </c>
      <c r="C56" s="51"/>
      <c r="D56" s="51"/>
      <c r="E56" s="52"/>
      <c r="F56" s="38"/>
      <c r="G56" s="21">
        <v>1.06</v>
      </c>
      <c r="H56" s="41">
        <f>G56*Q4</f>
        <v>3621.9140000000002</v>
      </c>
      <c r="I56" s="42"/>
      <c r="J56" s="41">
        <f>G56*Q4</f>
        <v>3621.9140000000002</v>
      </c>
      <c r="K56" s="42"/>
      <c r="L56" s="41">
        <f>G56*Q4</f>
        <v>3621.9140000000002</v>
      </c>
      <c r="M56" s="42"/>
      <c r="N56" s="41">
        <f>G56*Q4</f>
        <v>3621.9140000000002</v>
      </c>
      <c r="O56" s="42"/>
      <c r="P56" s="41">
        <f>G56*Q4</f>
        <v>3621.9140000000002</v>
      </c>
      <c r="Q56" s="42"/>
      <c r="R56" s="41">
        <f>G56*Q4</f>
        <v>3621.9140000000002</v>
      </c>
      <c r="S56" s="42"/>
      <c r="T56" s="41">
        <f>G56*Q4</f>
        <v>3621.9140000000002</v>
      </c>
      <c r="U56" s="42"/>
      <c r="V56" s="41">
        <f>G56*Q4</f>
        <v>3621.9140000000002</v>
      </c>
      <c r="W56" s="42"/>
      <c r="X56" s="41">
        <f>G56*Q4</f>
        <v>3621.9140000000002</v>
      </c>
      <c r="Y56" s="42"/>
      <c r="Z56" s="41">
        <f>G56*Q4</f>
        <v>3621.9140000000002</v>
      </c>
      <c r="AA56" s="42"/>
      <c r="AB56" s="41">
        <f>G56*Q4</f>
        <v>3621.9140000000002</v>
      </c>
      <c r="AC56" s="42"/>
      <c r="AD56" s="41">
        <f>G56*Q4</f>
        <v>3621.9140000000002</v>
      </c>
      <c r="AE56" s="42"/>
      <c r="AF56" s="1">
        <f t="shared" si="6"/>
        <v>43462.967999999993</v>
      </c>
    </row>
    <row r="57" spans="1:32" ht="58.5" customHeight="1">
      <c r="A57" s="1"/>
      <c r="B57" s="50" t="s">
        <v>23</v>
      </c>
      <c r="C57" s="51"/>
      <c r="D57" s="51"/>
      <c r="E57" s="52"/>
      <c r="F57" s="38"/>
      <c r="G57" s="21">
        <v>0.85</v>
      </c>
      <c r="H57" s="41">
        <f>G57*Q4</f>
        <v>2904.3649999999998</v>
      </c>
      <c r="I57" s="42"/>
      <c r="J57" s="41">
        <f>G57*Q4</f>
        <v>2904.3649999999998</v>
      </c>
      <c r="K57" s="42"/>
      <c r="L57" s="41">
        <f>G57*Q4</f>
        <v>2904.3649999999998</v>
      </c>
      <c r="M57" s="42"/>
      <c r="N57" s="41">
        <f>G57*Q4</f>
        <v>2904.3649999999998</v>
      </c>
      <c r="O57" s="42"/>
      <c r="P57" s="41">
        <f>G57*Q4</f>
        <v>2904.3649999999998</v>
      </c>
      <c r="Q57" s="42"/>
      <c r="R57" s="41">
        <f>G57*Q4</f>
        <v>2904.3649999999998</v>
      </c>
      <c r="S57" s="42"/>
      <c r="T57" s="41">
        <f>G57*Q4</f>
        <v>2904.3649999999998</v>
      </c>
      <c r="U57" s="42"/>
      <c r="V57" s="41">
        <f>G57*Q4</f>
        <v>2904.3649999999998</v>
      </c>
      <c r="W57" s="42"/>
      <c r="X57" s="41">
        <f>G57*Q4</f>
        <v>2904.3649999999998</v>
      </c>
      <c r="Y57" s="42"/>
      <c r="Z57" s="41">
        <f>G57*Q4</f>
        <v>2904.3649999999998</v>
      </c>
      <c r="AA57" s="42"/>
      <c r="AB57" s="41">
        <f>G57*Q4</f>
        <v>2904.3649999999998</v>
      </c>
      <c r="AC57" s="42"/>
      <c r="AD57" s="41">
        <f>G57*Q4</f>
        <v>2904.3649999999998</v>
      </c>
      <c r="AE57" s="42"/>
      <c r="AF57" s="1">
        <f t="shared" si="6"/>
        <v>34852.37999999999</v>
      </c>
    </row>
    <row r="58" spans="1:32" ht="45.75" customHeight="1">
      <c r="A58" s="1"/>
      <c r="B58" s="50" t="s">
        <v>24</v>
      </c>
      <c r="C58" s="51"/>
      <c r="D58" s="51"/>
      <c r="E58" s="52"/>
      <c r="F58" s="38"/>
      <c r="G58" s="21">
        <v>1.95</v>
      </c>
      <c r="H58" s="41">
        <f>G58*Q4</f>
        <v>6662.9549999999999</v>
      </c>
      <c r="I58" s="42"/>
      <c r="J58" s="41">
        <f>G58*Q4</f>
        <v>6662.9549999999999</v>
      </c>
      <c r="K58" s="42"/>
      <c r="L58" s="41">
        <f>G58*Q4</f>
        <v>6662.9549999999999</v>
      </c>
      <c r="M58" s="42"/>
      <c r="N58" s="41">
        <f>G58*Q4</f>
        <v>6662.9549999999999</v>
      </c>
      <c r="O58" s="42"/>
      <c r="P58" s="41">
        <f>G58*Q4</f>
        <v>6662.9549999999999</v>
      </c>
      <c r="Q58" s="42"/>
      <c r="R58" s="41">
        <f>G58*Q4</f>
        <v>6662.9549999999999</v>
      </c>
      <c r="S58" s="42"/>
      <c r="T58" s="41">
        <f>G58*Q4</f>
        <v>6662.9549999999999</v>
      </c>
      <c r="U58" s="42"/>
      <c r="V58" s="41">
        <f>G58*Q4</f>
        <v>6662.9549999999999</v>
      </c>
      <c r="W58" s="42"/>
      <c r="X58" s="41">
        <f>G58*Q4</f>
        <v>6662.9549999999999</v>
      </c>
      <c r="Y58" s="42"/>
      <c r="Z58" s="41">
        <f>G58*Q4</f>
        <v>6662.9549999999999</v>
      </c>
      <c r="AA58" s="42"/>
      <c r="AB58" s="41">
        <f>G58*Q4</f>
        <v>6662.9549999999999</v>
      </c>
      <c r="AC58" s="42"/>
      <c r="AD58" s="41">
        <f>G58*Q4</f>
        <v>6662.9549999999999</v>
      </c>
      <c r="AE58" s="42"/>
      <c r="AF58" s="1">
        <f t="shared" si="6"/>
        <v>79955.460000000006</v>
      </c>
    </row>
    <row r="59" spans="1:32" ht="25.5" customHeight="1">
      <c r="A59" s="1"/>
      <c r="B59" s="56" t="s">
        <v>40</v>
      </c>
      <c r="C59" s="57"/>
      <c r="D59" s="57"/>
      <c r="E59" s="57"/>
      <c r="F59" s="23"/>
      <c r="G59" s="23">
        <v>0.41</v>
      </c>
      <c r="H59" s="41">
        <f>G59*Q4</f>
        <v>1400.9289999999999</v>
      </c>
      <c r="I59" s="42"/>
      <c r="J59" s="41">
        <f>G59*Q4</f>
        <v>1400.9289999999999</v>
      </c>
      <c r="K59" s="42"/>
      <c r="L59" s="41">
        <f>G59*Q4</f>
        <v>1400.9289999999999</v>
      </c>
      <c r="M59" s="42"/>
      <c r="N59" s="41">
        <f>G59*Q4</f>
        <v>1400.9289999999999</v>
      </c>
      <c r="O59" s="42"/>
      <c r="P59" s="41">
        <f>G59*Q4</f>
        <v>1400.9289999999999</v>
      </c>
      <c r="Q59" s="42"/>
      <c r="R59" s="41">
        <f>G59*Q4</f>
        <v>1400.9289999999999</v>
      </c>
      <c r="S59" s="42"/>
      <c r="T59" s="41">
        <f>G59*Q4</f>
        <v>1400.9289999999999</v>
      </c>
      <c r="U59" s="42"/>
      <c r="V59" s="41">
        <f>G59*Q4</f>
        <v>1400.9289999999999</v>
      </c>
      <c r="W59" s="42"/>
      <c r="X59" s="41">
        <f>G59*Q4</f>
        <v>1400.9289999999999</v>
      </c>
      <c r="Y59" s="42"/>
      <c r="Z59" s="41">
        <f>G59*Q4</f>
        <v>1400.9289999999999</v>
      </c>
      <c r="AA59" s="42"/>
      <c r="AB59" s="41">
        <f>G59*Q4</f>
        <v>1400.9289999999999</v>
      </c>
      <c r="AC59" s="42"/>
      <c r="AD59" s="41">
        <f>G59*Q4</f>
        <v>1400.9289999999999</v>
      </c>
      <c r="AE59" s="42"/>
      <c r="AF59" s="1">
        <f t="shared" si="6"/>
        <v>16811.147999999997</v>
      </c>
    </row>
    <row r="60" spans="1:32" ht="25.5" customHeight="1">
      <c r="A60" s="1"/>
      <c r="B60" s="56" t="s">
        <v>39</v>
      </c>
      <c r="C60" s="57"/>
      <c r="D60" s="57"/>
      <c r="E60" s="57"/>
      <c r="F60" s="23"/>
      <c r="G60" s="23">
        <v>1.54</v>
      </c>
      <c r="H60" s="41">
        <f>G60*Q4</f>
        <v>5262.0259999999998</v>
      </c>
      <c r="I60" s="42"/>
      <c r="J60" s="41">
        <f>G60*Q4</f>
        <v>5262.0259999999998</v>
      </c>
      <c r="K60" s="42"/>
      <c r="L60" s="41">
        <f>G60*Q4</f>
        <v>5262.0259999999998</v>
      </c>
      <c r="M60" s="42"/>
      <c r="N60" s="41">
        <f>G60*Q4</f>
        <v>5262.0259999999998</v>
      </c>
      <c r="O60" s="42"/>
      <c r="P60" s="41">
        <f>G60*Q4</f>
        <v>5262.0259999999998</v>
      </c>
      <c r="Q60" s="42"/>
      <c r="R60" s="41">
        <f>G60*Q4</f>
        <v>5262.0259999999998</v>
      </c>
      <c r="S60" s="42"/>
      <c r="T60" s="41">
        <f>G60*Q4</f>
        <v>5262.0259999999998</v>
      </c>
      <c r="U60" s="42"/>
      <c r="V60" s="41">
        <f>G60*Q4</f>
        <v>5262.0259999999998</v>
      </c>
      <c r="W60" s="42"/>
      <c r="X60" s="41">
        <f>G60*Q4</f>
        <v>5262.0259999999998</v>
      </c>
      <c r="Y60" s="42"/>
      <c r="Z60" s="41">
        <f>G60*Q4</f>
        <v>5262.0259999999998</v>
      </c>
      <c r="AA60" s="42"/>
      <c r="AB60" s="41">
        <f>G60*Q4</f>
        <v>5262.0259999999998</v>
      </c>
      <c r="AC60" s="42"/>
      <c r="AD60" s="41">
        <f>G60*Q4</f>
        <v>5262.0259999999998</v>
      </c>
      <c r="AE60" s="42"/>
      <c r="AF60" s="1">
        <f t="shared" si="6"/>
        <v>63144.311999999984</v>
      </c>
    </row>
    <row r="61" spans="1:32" ht="25.5" customHeight="1">
      <c r="A61" s="1"/>
      <c r="B61" s="56" t="s">
        <v>38</v>
      </c>
      <c r="C61" s="57"/>
      <c r="D61" s="57"/>
      <c r="E61" s="57"/>
      <c r="F61" s="23"/>
      <c r="G61" s="23">
        <v>0.81</v>
      </c>
      <c r="H61" s="41">
        <f>G61*Q4</f>
        <v>2767.6890000000003</v>
      </c>
      <c r="I61" s="42"/>
      <c r="J61" s="41">
        <f>G61*Q4</f>
        <v>2767.6890000000003</v>
      </c>
      <c r="K61" s="42"/>
      <c r="L61" s="41">
        <f>G61*Q4</f>
        <v>2767.6890000000003</v>
      </c>
      <c r="M61" s="42"/>
      <c r="N61" s="41">
        <f>G61*Q4</f>
        <v>2767.6890000000003</v>
      </c>
      <c r="O61" s="42"/>
      <c r="P61" s="41">
        <f>G61*Q4</f>
        <v>2767.6890000000003</v>
      </c>
      <c r="Q61" s="42"/>
      <c r="R61" s="41">
        <f>G61*Q4</f>
        <v>2767.6890000000003</v>
      </c>
      <c r="S61" s="42"/>
      <c r="T61" s="41">
        <f>G61*Q4</f>
        <v>2767.6890000000003</v>
      </c>
      <c r="U61" s="42"/>
      <c r="V61" s="41">
        <f>G61*Q4</f>
        <v>2767.6890000000003</v>
      </c>
      <c r="W61" s="42"/>
      <c r="X61" s="41">
        <f>G61*Q4</f>
        <v>2767.6890000000003</v>
      </c>
      <c r="Y61" s="42"/>
      <c r="Z61" s="41">
        <f>G61*Q4</f>
        <v>2767.6890000000003</v>
      </c>
      <c r="AA61" s="42"/>
      <c r="AB61" s="41">
        <f>G61*Q4</f>
        <v>2767.6890000000003</v>
      </c>
      <c r="AC61" s="42"/>
      <c r="AD61" s="41">
        <f>G61*Q4</f>
        <v>2767.6890000000003</v>
      </c>
      <c r="AE61" s="42"/>
      <c r="AF61" s="1">
        <f t="shared" si="6"/>
        <v>33212.267999999996</v>
      </c>
    </row>
    <row r="62" spans="1:32">
      <c r="A62" s="1"/>
      <c r="B62" s="62" t="s">
        <v>25</v>
      </c>
      <c r="C62" s="63"/>
      <c r="D62" s="63"/>
      <c r="E62" s="63"/>
      <c r="F62" s="63"/>
      <c r="G62" s="64"/>
      <c r="H62" s="41"/>
      <c r="I62" s="42"/>
      <c r="J62" s="41"/>
      <c r="K62" s="42"/>
      <c r="L62" s="41"/>
      <c r="M62" s="42"/>
      <c r="N62" s="41"/>
      <c r="O62" s="42"/>
      <c r="P62" s="41"/>
      <c r="Q62" s="42"/>
      <c r="R62" s="41"/>
      <c r="S62" s="42"/>
      <c r="T62" s="41"/>
      <c r="U62" s="42"/>
      <c r="V62" s="41"/>
      <c r="W62" s="42"/>
      <c r="X62" s="41"/>
      <c r="Y62" s="42"/>
      <c r="Z62" s="41"/>
      <c r="AA62" s="42"/>
      <c r="AB62" s="41"/>
      <c r="AC62" s="42"/>
      <c r="AD62" s="41"/>
      <c r="AE62" s="42"/>
      <c r="AF62" s="1">
        <f t="shared" si="6"/>
        <v>0</v>
      </c>
    </row>
    <row r="63" spans="1:32" ht="27" customHeight="1">
      <c r="A63" s="1"/>
      <c r="B63" s="50" t="s">
        <v>41</v>
      </c>
      <c r="C63" s="51"/>
      <c r="D63" s="51"/>
      <c r="E63" s="51"/>
      <c r="F63" s="51"/>
      <c r="G63" s="52"/>
      <c r="H63" s="41">
        <v>500</v>
      </c>
      <c r="I63" s="42"/>
      <c r="J63" s="41">
        <v>500</v>
      </c>
      <c r="K63" s="42"/>
      <c r="L63" s="41">
        <v>500</v>
      </c>
      <c r="M63" s="42"/>
      <c r="N63" s="41">
        <v>500</v>
      </c>
      <c r="O63" s="42"/>
      <c r="P63" s="41">
        <v>500</v>
      </c>
      <c r="Q63" s="42"/>
      <c r="R63" s="41">
        <v>500</v>
      </c>
      <c r="S63" s="42"/>
      <c r="T63" s="41">
        <v>500</v>
      </c>
      <c r="U63" s="42"/>
      <c r="V63" s="41">
        <v>500</v>
      </c>
      <c r="W63" s="42"/>
      <c r="X63" s="41">
        <v>1500</v>
      </c>
      <c r="Y63" s="42"/>
      <c r="Z63" s="41">
        <v>1500</v>
      </c>
      <c r="AA63" s="42"/>
      <c r="AB63" s="41">
        <v>1500</v>
      </c>
      <c r="AC63" s="42"/>
      <c r="AD63" s="46">
        <v>500</v>
      </c>
      <c r="AE63" s="42"/>
      <c r="AF63" s="8">
        <f>SUM(H63:AE63)</f>
        <v>9000</v>
      </c>
    </row>
    <row r="64" spans="1:32">
      <c r="A64" s="1"/>
      <c r="B64" s="53"/>
      <c r="C64" s="54"/>
      <c r="D64" s="54"/>
      <c r="E64" s="54"/>
      <c r="F64" s="54"/>
      <c r="G64" s="55"/>
      <c r="H64" s="41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2"/>
      <c r="AF64" s="1"/>
    </row>
    <row r="65" spans="1:32">
      <c r="A65" s="1">
        <v>4</v>
      </c>
      <c r="B65" s="47" t="s">
        <v>26</v>
      </c>
      <c r="C65" s="48"/>
      <c r="D65" s="48"/>
      <c r="E65" s="48"/>
      <c r="F65" s="48"/>
      <c r="G65" s="49"/>
      <c r="H65" s="41">
        <f>H52+H15+H62+H63</f>
        <v>60710.84199999999</v>
      </c>
      <c r="I65" s="42"/>
      <c r="J65" s="41">
        <f>J52+J15+J62+J63</f>
        <v>71680.09199999999</v>
      </c>
      <c r="K65" s="42"/>
      <c r="L65" s="41">
        <f>L52+L15+L62+L63</f>
        <v>59776.34199999999</v>
      </c>
      <c r="M65" s="42"/>
      <c r="N65" s="41">
        <f>N52+N15+N62+N63</f>
        <v>63590.131999999991</v>
      </c>
      <c r="O65" s="42"/>
      <c r="P65" s="41">
        <f>P52+P15+P62+P63</f>
        <v>59784.34199999999</v>
      </c>
      <c r="Q65" s="42"/>
      <c r="R65" s="41">
        <f>R52+R15+R62+R63</f>
        <v>59202.34199999999</v>
      </c>
      <c r="S65" s="42"/>
      <c r="T65" s="41">
        <f>T52+T15+T62+T63</f>
        <v>59911.34199999999</v>
      </c>
      <c r="U65" s="42"/>
      <c r="V65" s="41">
        <f>V52+V15+V62+V63</f>
        <v>66212.34199999999</v>
      </c>
      <c r="W65" s="42"/>
      <c r="X65" s="41">
        <f>X52+X15+X62+X63</f>
        <v>66795.781999999992</v>
      </c>
      <c r="Y65" s="42"/>
      <c r="Z65" s="41">
        <f>Z52+Z15+Z62+Z63</f>
        <v>60202.34199999999</v>
      </c>
      <c r="AA65" s="42"/>
      <c r="AB65" s="41">
        <f>AB52+AB15+AB62+AB63</f>
        <v>60202.34199999999</v>
      </c>
      <c r="AC65" s="42"/>
      <c r="AD65" s="41">
        <f>AD52+AD15+AD62+AD63</f>
        <v>59202.34199999999</v>
      </c>
      <c r="AE65" s="42"/>
      <c r="AF65" s="1">
        <f>SUM(H65:AE65)</f>
        <v>747270.5839999998</v>
      </c>
    </row>
    <row r="66" spans="1:32">
      <c r="A66" s="1"/>
      <c r="B66" s="53"/>
      <c r="C66" s="54"/>
      <c r="D66" s="54"/>
      <c r="E66" s="54"/>
      <c r="F66" s="54"/>
      <c r="G66" s="55"/>
      <c r="H66" s="41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2"/>
      <c r="AF66" s="1">
        <f>SUM(H66:AD66)</f>
        <v>0</v>
      </c>
    </row>
    <row r="67" spans="1:32">
      <c r="A67" s="1">
        <v>5</v>
      </c>
      <c r="B67" s="47" t="s">
        <v>29</v>
      </c>
      <c r="C67" s="48"/>
      <c r="D67" s="48"/>
      <c r="E67" s="48"/>
      <c r="F67" s="48"/>
      <c r="G67" s="49"/>
      <c r="H67" s="41">
        <f>-124711.2+H11+I11-H65</f>
        <v>-123512.78199999998</v>
      </c>
      <c r="I67" s="42"/>
      <c r="J67" s="41">
        <f>H67+J11+K11-J65</f>
        <v>-125755.12399999997</v>
      </c>
      <c r="K67" s="42"/>
      <c r="L67" s="41">
        <f>J67+L11+M11-L65</f>
        <v>-97952.885999999955</v>
      </c>
      <c r="M67" s="42"/>
      <c r="N67" s="41">
        <f>L67+N11+O11-N65</f>
        <v>-77998.897999999943</v>
      </c>
      <c r="O67" s="42"/>
      <c r="P67" s="41">
        <f>N67+P11+Q11-P65</f>
        <v>-75626.029999999941</v>
      </c>
      <c r="Q67" s="42"/>
      <c r="R67" s="41">
        <f>P67+R11+S11-R65</f>
        <v>-34719.601999999933</v>
      </c>
      <c r="S67" s="42"/>
      <c r="T67" s="41">
        <f>R67+T11+U11-T65</f>
        <v>-20365.733999999931</v>
      </c>
      <c r="U67" s="42"/>
      <c r="V67" s="41">
        <f>T67+V11+W11-V65</f>
        <v>-9509.1459999999279</v>
      </c>
      <c r="W67" s="42"/>
      <c r="X67" s="41">
        <f>V67+X11+Y11-X65</f>
        <v>-13479.957999999919</v>
      </c>
      <c r="Y67" s="42"/>
      <c r="Z67" s="41">
        <f>X67+Z11+AA11-Z65</f>
        <v>28351.880000000077</v>
      </c>
      <c r="AA67" s="42"/>
      <c r="AB67" s="41">
        <f>Z67+AB11+AC11-AB65</f>
        <v>-31850.461999999912</v>
      </c>
      <c r="AC67" s="42"/>
      <c r="AD67" s="41">
        <f>AB67+AD11+AE11-AD65</f>
        <v>-91052.803999999902</v>
      </c>
      <c r="AE67" s="42"/>
      <c r="AF67" s="8">
        <f>SUM(H67:AE67)</f>
        <v>-673471.54599999916</v>
      </c>
    </row>
    <row r="68" spans="1:32">
      <c r="A68" s="1">
        <v>6</v>
      </c>
      <c r="B68" s="47" t="s">
        <v>32</v>
      </c>
      <c r="C68" s="48"/>
      <c r="D68" s="48"/>
      <c r="E68" s="48"/>
      <c r="F68" s="48"/>
      <c r="G68" s="49"/>
      <c r="H68" s="41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2"/>
      <c r="AF68" s="4">
        <f>AD67</f>
        <v>-91052.803999999902</v>
      </c>
    </row>
  </sheetData>
  <mergeCells count="472">
    <mergeCell ref="N58:O58"/>
    <mergeCell ref="V61:W61"/>
    <mergeCell ref="X61:Y61"/>
    <mergeCell ref="T61:U61"/>
    <mergeCell ref="V60:W60"/>
    <mergeCell ref="H61:I61"/>
    <mergeCell ref="J61:K61"/>
    <mergeCell ref="J60:K60"/>
    <mergeCell ref="N59:O59"/>
    <mergeCell ref="L60:M60"/>
    <mergeCell ref="N60:O60"/>
    <mergeCell ref="P60:Q60"/>
    <mergeCell ref="H54:I54"/>
    <mergeCell ref="H55:I55"/>
    <mergeCell ref="AB63:AC63"/>
    <mergeCell ref="AD63:AE63"/>
    <mergeCell ref="B63:G63"/>
    <mergeCell ref="H63:I63"/>
    <mergeCell ref="J63:K63"/>
    <mergeCell ref="L63:M63"/>
    <mergeCell ref="N63:O63"/>
    <mergeCell ref="P63:Q63"/>
    <mergeCell ref="R63:S63"/>
    <mergeCell ref="T63:U63"/>
    <mergeCell ref="V63:W63"/>
    <mergeCell ref="Z63:AA63"/>
    <mergeCell ref="L62:M62"/>
    <mergeCell ref="N62:O62"/>
    <mergeCell ref="H62:I62"/>
    <mergeCell ref="AB60:AC60"/>
    <mergeCell ref="R54:S54"/>
    <mergeCell ref="R55:S55"/>
    <mergeCell ref="Z60:AA60"/>
    <mergeCell ref="L59:M59"/>
    <mergeCell ref="P58:Q58"/>
    <mergeCell ref="X60:Y60"/>
    <mergeCell ref="AD45:AE45"/>
    <mergeCell ref="AD46:AE46"/>
    <mergeCell ref="V50:W50"/>
    <mergeCell ref="X50:Y50"/>
    <mergeCell ref="AD48:AE48"/>
    <mergeCell ref="AD49:AE49"/>
    <mergeCell ref="AD57:AE57"/>
    <mergeCell ref="AB57:AC57"/>
    <mergeCell ref="L53:M53"/>
    <mergeCell ref="L54:M54"/>
    <mergeCell ref="L55:M55"/>
    <mergeCell ref="L56:M56"/>
    <mergeCell ref="L57:M57"/>
    <mergeCell ref="Z50:AA50"/>
    <mergeCell ref="AB45:AC45"/>
    <mergeCell ref="AB46:AC46"/>
    <mergeCell ref="R52:S52"/>
    <mergeCell ref="R53:S53"/>
    <mergeCell ref="L50:M50"/>
    <mergeCell ref="N50:O50"/>
    <mergeCell ref="AB50:AC50"/>
    <mergeCell ref="B40:G40"/>
    <mergeCell ref="X40:Y40"/>
    <mergeCell ref="X44:Y44"/>
    <mergeCell ref="T50:U50"/>
    <mergeCell ref="B41:G41"/>
    <mergeCell ref="B42:G42"/>
    <mergeCell ref="B43:G43"/>
    <mergeCell ref="R50:S50"/>
    <mergeCell ref="B49:G49"/>
    <mergeCell ref="J50:K50"/>
    <mergeCell ref="B50:G50"/>
    <mergeCell ref="B45:G45"/>
    <mergeCell ref="B46:G46"/>
    <mergeCell ref="B44:G44"/>
    <mergeCell ref="AB40:AC40"/>
    <mergeCell ref="B47:G47"/>
    <mergeCell ref="B48:G48"/>
    <mergeCell ref="L22:M22"/>
    <mergeCell ref="AD27:AE27"/>
    <mergeCell ref="N25:O25"/>
    <mergeCell ref="P25:Q25"/>
    <mergeCell ref="R25:S25"/>
    <mergeCell ref="T26:U26"/>
    <mergeCell ref="R26:S26"/>
    <mergeCell ref="T25:U25"/>
    <mergeCell ref="AD25:AE25"/>
    <mergeCell ref="X24:Y24"/>
    <mergeCell ref="Z24:AA24"/>
    <mergeCell ref="AB24:AC24"/>
    <mergeCell ref="AD44:AE44"/>
    <mergeCell ref="Z38:AA38"/>
    <mergeCell ref="Z39:AA39"/>
    <mergeCell ref="V34:W34"/>
    <mergeCell ref="V35:W35"/>
    <mergeCell ref="B38:G38"/>
    <mergeCell ref="B39:G39"/>
    <mergeCell ref="Z41:AA41"/>
    <mergeCell ref="B22:G22"/>
    <mergeCell ref="AB18:AC18"/>
    <mergeCell ref="N24:O24"/>
    <mergeCell ref="AB31:AC31"/>
    <mergeCell ref="N22:O22"/>
    <mergeCell ref="V27:W27"/>
    <mergeCell ref="X27:Y27"/>
    <mergeCell ref="Z27:AA27"/>
    <mergeCell ref="X31:Y31"/>
    <mergeCell ref="Z31:AA31"/>
    <mergeCell ref="V23:W23"/>
    <mergeCell ref="Z18:AA18"/>
    <mergeCell ref="T23:U23"/>
    <mergeCell ref="P20:Q20"/>
    <mergeCell ref="R20:S20"/>
    <mergeCell ref="T20:U20"/>
    <mergeCell ref="T19:U19"/>
    <mergeCell ref="P19:Q19"/>
    <mergeCell ref="R19:S19"/>
    <mergeCell ref="X20:Y20"/>
    <mergeCell ref="T18:U18"/>
    <mergeCell ref="V18:W18"/>
    <mergeCell ref="X18:Y18"/>
    <mergeCell ref="R28:S28"/>
    <mergeCell ref="T28:U28"/>
    <mergeCell ref="AB16:AC16"/>
    <mergeCell ref="AB17:AC17"/>
    <mergeCell ref="R16:S16"/>
    <mergeCell ref="R17:S17"/>
    <mergeCell ref="T16:U16"/>
    <mergeCell ref="T17:U17"/>
    <mergeCell ref="V16:W16"/>
    <mergeCell ref="V17:W17"/>
    <mergeCell ref="AB15:AC15"/>
    <mergeCell ref="Z15:AA15"/>
    <mergeCell ref="X15:Y15"/>
    <mergeCell ref="V15:W15"/>
    <mergeCell ref="T15:U15"/>
    <mergeCell ref="Z16:AA16"/>
    <mergeCell ref="Z17:AA17"/>
    <mergeCell ref="AD19:AE19"/>
    <mergeCell ref="Z23:AA23"/>
    <mergeCell ref="V32:W32"/>
    <mergeCell ref="V28:W28"/>
    <mergeCell ref="X21:Y21"/>
    <mergeCell ref="Z21:AA21"/>
    <mergeCell ref="V21:W21"/>
    <mergeCell ref="AB27:AC27"/>
    <mergeCell ref="X28:Y28"/>
    <mergeCell ref="V24:W24"/>
    <mergeCell ref="Z28:AA28"/>
    <mergeCell ref="V26:W26"/>
    <mergeCell ref="AB28:AC28"/>
    <mergeCell ref="AD23:AE23"/>
    <mergeCell ref="AD20:AE20"/>
    <mergeCell ref="X23:Y23"/>
    <mergeCell ref="V29:W29"/>
    <mergeCell ref="X30:Y30"/>
    <mergeCell ref="H19:I19"/>
    <mergeCell ref="X19:Y19"/>
    <mergeCell ref="Z19:AA19"/>
    <mergeCell ref="AB19:AC19"/>
    <mergeCell ref="Z25:AA25"/>
    <mergeCell ref="P50:Q50"/>
    <mergeCell ref="V25:W25"/>
    <mergeCell ref="X25:Y25"/>
    <mergeCell ref="AB25:AC25"/>
    <mergeCell ref="AB23:AC23"/>
    <mergeCell ref="AB21:AC21"/>
    <mergeCell ref="H50:I50"/>
    <mergeCell ref="H21:I21"/>
    <mergeCell ref="J21:K21"/>
    <mergeCell ref="L21:M21"/>
    <mergeCell ref="N21:O21"/>
    <mergeCell ref="P21:Q21"/>
    <mergeCell ref="R21:S21"/>
    <mergeCell ref="T21:U21"/>
    <mergeCell ref="H20:I20"/>
    <mergeCell ref="X38:Y38"/>
    <mergeCell ref="V19:W19"/>
    <mergeCell ref="V20:W20"/>
    <mergeCell ref="J20:K20"/>
    <mergeCell ref="AD58:AE58"/>
    <mergeCell ref="AD67:AE67"/>
    <mergeCell ref="AD15:AE15"/>
    <mergeCell ref="AD16:AE16"/>
    <mergeCell ref="AD17:AE17"/>
    <mergeCell ref="AD52:AE52"/>
    <mergeCell ref="AD53:AE53"/>
    <mergeCell ref="AD54:AE54"/>
    <mergeCell ref="AD55:AE55"/>
    <mergeCell ref="AD56:AE56"/>
    <mergeCell ref="AD31:AE31"/>
    <mergeCell ref="AD28:AE28"/>
    <mergeCell ref="AD61:AE61"/>
    <mergeCell ref="AD47:AE47"/>
    <mergeCell ref="AD50:AE50"/>
    <mergeCell ref="AD60:AE60"/>
    <mergeCell ref="AD21:AE21"/>
    <mergeCell ref="AD24:AE24"/>
    <mergeCell ref="H51:AE51"/>
    <mergeCell ref="X16:Y16"/>
    <mergeCell ref="X17:Y17"/>
    <mergeCell ref="Z65:AA65"/>
    <mergeCell ref="Z20:AA20"/>
    <mergeCell ref="AB20:AC20"/>
    <mergeCell ref="Z67:AA67"/>
    <mergeCell ref="AB52:AC52"/>
    <mergeCell ref="H16:I16"/>
    <mergeCell ref="AB67:AC67"/>
    <mergeCell ref="Z52:AA52"/>
    <mergeCell ref="Z53:AA53"/>
    <mergeCell ref="Z54:AA54"/>
    <mergeCell ref="Z55:AA55"/>
    <mergeCell ref="Z56:AA56"/>
    <mergeCell ref="Z59:AA59"/>
    <mergeCell ref="AB59:AC59"/>
    <mergeCell ref="Z61:AA61"/>
    <mergeCell ref="AB61:AC61"/>
    <mergeCell ref="Z62:AA62"/>
    <mergeCell ref="AB62:AC62"/>
    <mergeCell ref="H64:AE64"/>
    <mergeCell ref="H66:AE66"/>
    <mergeCell ref="AD59:AE59"/>
    <mergeCell ref="R60:S60"/>
    <mergeCell ref="T60:U60"/>
    <mergeCell ref="H59:I59"/>
    <mergeCell ref="H60:I60"/>
    <mergeCell ref="H58:I58"/>
    <mergeCell ref="H17:I17"/>
    <mergeCell ref="AD65:AE65"/>
    <mergeCell ref="V67:W67"/>
    <mergeCell ref="X52:Y52"/>
    <mergeCell ref="X53:Y53"/>
    <mergeCell ref="X54:Y54"/>
    <mergeCell ref="X55:Y55"/>
    <mergeCell ref="X56:Y56"/>
    <mergeCell ref="X57:Y57"/>
    <mergeCell ref="X58:Y58"/>
    <mergeCell ref="X65:Y65"/>
    <mergeCell ref="X67:Y67"/>
    <mergeCell ref="V52:W52"/>
    <mergeCell ref="V53:W53"/>
    <mergeCell ref="V54:W54"/>
    <mergeCell ref="V55:W55"/>
    <mergeCell ref="V56:W56"/>
    <mergeCell ref="V59:W59"/>
    <mergeCell ref="X59:Y59"/>
    <mergeCell ref="X63:Y63"/>
    <mergeCell ref="V57:W57"/>
    <mergeCell ref="V58:W58"/>
    <mergeCell ref="X62:Y62"/>
    <mergeCell ref="V62:W62"/>
    <mergeCell ref="V65:W65"/>
    <mergeCell ref="T7:U7"/>
    <mergeCell ref="R7:S7"/>
    <mergeCell ref="L7:M7"/>
    <mergeCell ref="N7:O7"/>
    <mergeCell ref="H18:I18"/>
    <mergeCell ref="J18:K18"/>
    <mergeCell ref="L18:M18"/>
    <mergeCell ref="N18:O18"/>
    <mergeCell ref="P18:Q18"/>
    <mergeCell ref="P17:Q17"/>
    <mergeCell ref="L16:M16"/>
    <mergeCell ref="L17:M17"/>
    <mergeCell ref="N16:O16"/>
    <mergeCell ref="H15:I15"/>
    <mergeCell ref="R15:S15"/>
    <mergeCell ref="P15:Q15"/>
    <mergeCell ref="N15:O15"/>
    <mergeCell ref="J16:K16"/>
    <mergeCell ref="J17:K17"/>
    <mergeCell ref="H14:AE14"/>
    <mergeCell ref="AD18:AE18"/>
    <mergeCell ref="R18:S18"/>
    <mergeCell ref="L15:M15"/>
    <mergeCell ref="J15:K15"/>
    <mergeCell ref="A2:AD2"/>
    <mergeCell ref="A3:AD3"/>
    <mergeCell ref="B11:G11"/>
    <mergeCell ref="B12:G12"/>
    <mergeCell ref="B13:G13"/>
    <mergeCell ref="B14:G14"/>
    <mergeCell ref="B15:G15"/>
    <mergeCell ref="B17:G17"/>
    <mergeCell ref="H7:I7"/>
    <mergeCell ref="B7:G7"/>
    <mergeCell ref="B8:G8"/>
    <mergeCell ref="B9:G9"/>
    <mergeCell ref="B10:G10"/>
    <mergeCell ref="J7:K7"/>
    <mergeCell ref="N17:O17"/>
    <mergeCell ref="P16:Q16"/>
    <mergeCell ref="AD7:AE7"/>
    <mergeCell ref="AB7:AC7"/>
    <mergeCell ref="Z7:AA7"/>
    <mergeCell ref="A4:P4"/>
    <mergeCell ref="P7:Q7"/>
    <mergeCell ref="H13:AE13"/>
    <mergeCell ref="X7:Y7"/>
    <mergeCell ref="V7:W7"/>
    <mergeCell ref="B16:G16"/>
    <mergeCell ref="L31:M31"/>
    <mergeCell ref="N31:O31"/>
    <mergeCell ref="J27:K27"/>
    <mergeCell ref="L27:M27"/>
    <mergeCell ref="N27:O27"/>
    <mergeCell ref="L20:M20"/>
    <mergeCell ref="N20:O20"/>
    <mergeCell ref="B20:G20"/>
    <mergeCell ref="B21:G21"/>
    <mergeCell ref="J19:K19"/>
    <mergeCell ref="L19:M19"/>
    <mergeCell ref="N19:O19"/>
    <mergeCell ref="B31:G31"/>
    <mergeCell ref="B26:G26"/>
    <mergeCell ref="L25:M25"/>
    <mergeCell ref="J24:K24"/>
    <mergeCell ref="L24:M24"/>
    <mergeCell ref="J22:K22"/>
    <mergeCell ref="N23:O23"/>
    <mergeCell ref="B24:G24"/>
    <mergeCell ref="B23:G23"/>
    <mergeCell ref="B19:G19"/>
    <mergeCell ref="B18:G18"/>
    <mergeCell ref="H68:AE68"/>
    <mergeCell ref="AD62:AE62"/>
    <mergeCell ref="H67:I67"/>
    <mergeCell ref="B68:G68"/>
    <mergeCell ref="B51:G51"/>
    <mergeCell ref="B65:G65"/>
    <mergeCell ref="B66:G66"/>
    <mergeCell ref="B67:G67"/>
    <mergeCell ref="B58:E58"/>
    <mergeCell ref="B64:G64"/>
    <mergeCell ref="B59:E59"/>
    <mergeCell ref="B60:E60"/>
    <mergeCell ref="B61:E61"/>
    <mergeCell ref="B56:E56"/>
    <mergeCell ref="B57:E57"/>
    <mergeCell ref="B53:E53"/>
    <mergeCell ref="B54:E54"/>
    <mergeCell ref="B55:E55"/>
    <mergeCell ref="B52:G52"/>
    <mergeCell ref="B62:G62"/>
    <mergeCell ref="AB55:AC55"/>
    <mergeCell ref="AB53:AC53"/>
    <mergeCell ref="AB54:AC54"/>
    <mergeCell ref="AB56:AC56"/>
    <mergeCell ref="Z37:AA37"/>
    <mergeCell ref="AB41:AC41"/>
    <mergeCell ref="H57:I57"/>
    <mergeCell ref="H56:I56"/>
    <mergeCell ref="N56:O56"/>
    <mergeCell ref="T53:U53"/>
    <mergeCell ref="T54:U54"/>
    <mergeCell ref="T55:U55"/>
    <mergeCell ref="T57:U57"/>
    <mergeCell ref="N57:O57"/>
    <mergeCell ref="N52:O52"/>
    <mergeCell ref="N53:O53"/>
    <mergeCell ref="N54:O54"/>
    <mergeCell ref="N55:O55"/>
    <mergeCell ref="R57:S57"/>
    <mergeCell ref="P52:Q52"/>
    <mergeCell ref="P53:Q53"/>
    <mergeCell ref="P54:Q54"/>
    <mergeCell ref="AB42:AC42"/>
    <mergeCell ref="AB43:AC43"/>
    <mergeCell ref="AB39:AC39"/>
    <mergeCell ref="AB44:AC44"/>
    <mergeCell ref="Z40:AA40"/>
    <mergeCell ref="Z44:AA44"/>
    <mergeCell ref="H65:I65"/>
    <mergeCell ref="AB65:AC65"/>
    <mergeCell ref="J57:K57"/>
    <mergeCell ref="J58:K58"/>
    <mergeCell ref="T58:U58"/>
    <mergeCell ref="L52:M52"/>
    <mergeCell ref="L58:M58"/>
    <mergeCell ref="Z57:AA57"/>
    <mergeCell ref="T52:U52"/>
    <mergeCell ref="AB58:AC58"/>
    <mergeCell ref="R58:S58"/>
    <mergeCell ref="T56:U56"/>
    <mergeCell ref="Z58:AA58"/>
    <mergeCell ref="P56:Q56"/>
    <mergeCell ref="P57:Q57"/>
    <mergeCell ref="P55:Q55"/>
    <mergeCell ref="R56:S56"/>
    <mergeCell ref="J52:K52"/>
    <mergeCell ref="J53:K53"/>
    <mergeCell ref="J54:K54"/>
    <mergeCell ref="J55:K55"/>
    <mergeCell ref="J56:K56"/>
    <mergeCell ref="H52:I52"/>
    <mergeCell ref="H53:I53"/>
    <mergeCell ref="J67:K67"/>
    <mergeCell ref="L65:M65"/>
    <mergeCell ref="T65:U65"/>
    <mergeCell ref="T67:U67"/>
    <mergeCell ref="T59:U59"/>
    <mergeCell ref="T62:U62"/>
    <mergeCell ref="L67:M67"/>
    <mergeCell ref="N65:O65"/>
    <mergeCell ref="N67:O67"/>
    <mergeCell ref="R67:S67"/>
    <mergeCell ref="P67:Q67"/>
    <mergeCell ref="R65:S65"/>
    <mergeCell ref="R59:S59"/>
    <mergeCell ref="R62:S62"/>
    <mergeCell ref="P65:Q65"/>
    <mergeCell ref="P62:Q62"/>
    <mergeCell ref="L61:M61"/>
    <mergeCell ref="N61:O61"/>
    <mergeCell ref="P61:Q61"/>
    <mergeCell ref="R61:S61"/>
    <mergeCell ref="J62:K62"/>
    <mergeCell ref="J59:K59"/>
    <mergeCell ref="J65:K65"/>
    <mergeCell ref="P59:Q59"/>
    <mergeCell ref="H23:I23"/>
    <mergeCell ref="J23:K23"/>
    <mergeCell ref="T24:U24"/>
    <mergeCell ref="P27:Q27"/>
    <mergeCell ref="R27:S27"/>
    <mergeCell ref="T27:U27"/>
    <mergeCell ref="H24:I24"/>
    <mergeCell ref="B25:G25"/>
    <mergeCell ref="B27:G27"/>
    <mergeCell ref="H25:I25"/>
    <mergeCell ref="H27:I27"/>
    <mergeCell ref="P24:Q24"/>
    <mergeCell ref="R24:S24"/>
    <mergeCell ref="J25:K25"/>
    <mergeCell ref="R23:S23"/>
    <mergeCell ref="L23:M23"/>
    <mergeCell ref="P23:Q23"/>
    <mergeCell ref="N26:O26"/>
    <mergeCell ref="P26:Q26"/>
    <mergeCell ref="B28:G28"/>
    <mergeCell ref="H28:I28"/>
    <mergeCell ref="N28:O28"/>
    <mergeCell ref="P28:Q28"/>
    <mergeCell ref="T31:U31"/>
    <mergeCell ref="J28:K28"/>
    <mergeCell ref="L28:M28"/>
    <mergeCell ref="R29:S29"/>
    <mergeCell ref="R30:S30"/>
    <mergeCell ref="P31:Q31"/>
    <mergeCell ref="R31:S31"/>
    <mergeCell ref="B29:G29"/>
    <mergeCell ref="J31:K31"/>
    <mergeCell ref="AD41:AE41"/>
    <mergeCell ref="AD42:AE42"/>
    <mergeCell ref="B30:G30"/>
    <mergeCell ref="T29:U29"/>
    <mergeCell ref="T30:U30"/>
    <mergeCell ref="P29:Q29"/>
    <mergeCell ref="P30:Q30"/>
    <mergeCell ref="H31:I31"/>
    <mergeCell ref="B33:G33"/>
    <mergeCell ref="B35:G35"/>
    <mergeCell ref="X37:Y37"/>
    <mergeCell ref="B36:G36"/>
    <mergeCell ref="X33:Y33"/>
    <mergeCell ref="X34:Y34"/>
    <mergeCell ref="X35:Y35"/>
    <mergeCell ref="B37:G37"/>
    <mergeCell ref="R32:S32"/>
    <mergeCell ref="X36:Y36"/>
    <mergeCell ref="T33:U33"/>
    <mergeCell ref="B34:G34"/>
    <mergeCell ref="B32:G32"/>
    <mergeCell ref="V31:W31"/>
    <mergeCell ref="T32:U32"/>
    <mergeCell ref="Z36:AA36"/>
  </mergeCells>
  <pageMargins left="0.19685039370078741" right="0.19685039370078741" top="0.35433070866141736" bottom="0.35433070866141736" header="0" footer="0"/>
  <pageSetup paperSize="9" scale="3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2023-10-30T06:41:53Z</dcterms:modified>
</cp:coreProperties>
</file>